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6" yWindow="168" windowWidth="15480" windowHeight="10128"/>
  </bookViews>
  <sheets>
    <sheet name="РПж " sheetId="4" r:id="rId1"/>
  </sheets>
  <definedNames>
    <definedName name="_xlnm._FilterDatabase" localSheetId="0" hidden="1">'РПж '!$A$5:$F$258</definedName>
    <definedName name="_xlnm.Print_Titles" localSheetId="0">'РПж '!$5:$6</definedName>
    <definedName name="_xlnm.Print_Area" localSheetId="0">'РПж '!$A$1:$F$258</definedName>
  </definedNames>
  <calcPr calcId="125725"/>
</workbook>
</file>

<file path=xl/calcChain.xml><?xml version="1.0" encoding="utf-8"?>
<calcChain xmlns="http://schemas.openxmlformats.org/spreadsheetml/2006/main">
  <c r="J7" i="4"/>
  <c r="J257" s="1"/>
  <c r="J19"/>
  <c r="J24"/>
  <c r="J30"/>
  <c r="J35"/>
  <c r="J40"/>
  <c r="J45"/>
  <c r="J49"/>
  <c r="J68"/>
  <c r="J89"/>
  <c r="J98"/>
  <c r="J113"/>
  <c r="J123"/>
  <c r="J128"/>
  <c r="J135"/>
  <c r="J142"/>
  <c r="J143"/>
  <c r="J150"/>
  <c r="J165"/>
  <c r="J175"/>
  <c r="J183"/>
  <c r="J186"/>
  <c r="J190"/>
  <c r="J194"/>
  <c r="J206"/>
  <c r="J213"/>
  <c r="J221"/>
  <c r="J224"/>
  <c r="J231"/>
  <c r="J237"/>
  <c r="J240"/>
  <c r="J245"/>
  <c r="J250"/>
  <c r="I98"/>
  <c r="D35" l="1"/>
  <c r="I213" l="1"/>
  <c r="I206" l="1"/>
  <c r="I194"/>
  <c r="D124"/>
  <c r="D88" l="1"/>
  <c r="I143"/>
  <c r="I24" l="1"/>
  <c r="I135" l="1"/>
  <c r="I89"/>
  <c r="I237"/>
  <c r="D221"/>
  <c r="I221" s="1"/>
  <c r="D177"/>
  <c r="I175" s="1"/>
  <c r="I35" l="1"/>
  <c r="I45"/>
  <c r="I113"/>
  <c r="I150"/>
  <c r="I231"/>
  <c r="I190"/>
  <c r="D262" l="1"/>
  <c r="I40"/>
  <c r="I250"/>
  <c r="I245"/>
  <c r="I240"/>
  <c r="I224"/>
  <c r="I186"/>
  <c r="I183"/>
  <c r="I165"/>
  <c r="I142"/>
  <c r="I128"/>
  <c r="I123"/>
  <c r="I68"/>
  <c r="I49"/>
  <c r="I30"/>
  <c r="I19"/>
  <c r="I7"/>
  <c r="I257" l="1"/>
  <c r="E258" l="1"/>
  <c r="D258" l="1"/>
  <c r="D257" l="1"/>
  <c r="I258"/>
</calcChain>
</file>

<file path=xl/sharedStrings.xml><?xml version="1.0" encoding="utf-8"?>
<sst xmlns="http://schemas.openxmlformats.org/spreadsheetml/2006/main" count="829" uniqueCount="281">
  <si>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</si>
  <si>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</si>
  <si>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</si>
  <si>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</si>
  <si>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</si>
  <si>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</si>
  <si>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</si>
  <si>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Номер избира-тельного округа /по списку</t>
  </si>
  <si>
    <t>Администрация Пролетарского района в городе Твери</t>
  </si>
  <si>
    <t>Жомова Т.Н.</t>
  </si>
  <si>
    <t>Сульман М.Г.</t>
  </si>
  <si>
    <t>Юровский С.А.</t>
  </si>
  <si>
    <t>Родионов В.Н.</t>
  </si>
  <si>
    <t>Пичуев E.E.</t>
  </si>
  <si>
    <t>Тюрякова И.В.</t>
  </si>
  <si>
    <t>Игнатьков Д.А.</t>
  </si>
  <si>
    <t>».</t>
  </si>
  <si>
    <t>Департамент экономического развития администрации города Твери</t>
  </si>
  <si>
    <t>Текущий ремонт в МБОУ СОШ № 4</t>
  </si>
  <si>
    <t>Текущий ремонт в МБОУ СШ № 19</t>
  </si>
  <si>
    <t>Сычев А.В.</t>
  </si>
  <si>
    <t>Ремонт помещений в МБДОУ детский сад № 105</t>
  </si>
  <si>
    <t>тыс. руб.</t>
  </si>
  <si>
    <t>Департамент дорожного хозяйства, благоустройства и транспорта администрации города Твери</t>
  </si>
  <si>
    <t>Благоустройство сквера в п. Химинститут (напротив домов 36, 37, 38)</t>
  </si>
  <si>
    <t>Блиновский Д.А.</t>
  </si>
  <si>
    <t>Замена оконных блоков  в МОУ СОШ № 52</t>
  </si>
  <si>
    <t>Текущий ремонт в дошкольном отделении МБОУ СОШ № 4</t>
  </si>
  <si>
    <t>Приобретение технических средств для проведения соревнований для МБУ СШ "Лидер"</t>
  </si>
  <si>
    <t>Текущий ремонт в здании дошкольного отделения МБОУ СШ № 53</t>
  </si>
  <si>
    <t>Текущий ремонт в здании МБОУ СОШ № 4</t>
  </si>
  <si>
    <t>Замена и установка оконных блоков в МБДОУ детский сад № 114</t>
  </si>
  <si>
    <t>Замена оконных блоков в МБДОУ детский сад № 118</t>
  </si>
  <si>
    <t>Управление образования Администрации города Твери</t>
  </si>
  <si>
    <t>Закупка интерактивной доски, проектора и ноутбука для оборудования рабочего места учителя в кабинете МОУ СОШ № 25</t>
  </si>
  <si>
    <t>Замена оконных блоков в МБУ ДО "Художественная школа им. В.А. Серова"</t>
  </si>
  <si>
    <t>Приобретение компьютеров для МОУ "Тверская Гимназия № 6"</t>
  </si>
  <si>
    <t>Текущий ремонт в душевом павильоне № 2 МБУ "ТОК г. Твери" по адресу ул. Бобкова, д. 5</t>
  </si>
  <si>
    <t>Приобретение оборудования в МБОУ ЦО имени А. Атрощанка</t>
  </si>
  <si>
    <t>Приобретение мебели и компьютеров в МОУ СШ № 53</t>
  </si>
  <si>
    <t>Текущий ремонт в МБДОУ детский сад № 166</t>
  </si>
  <si>
    <t>Текущий ремонт в здании в МБДОУ детский сад № 92</t>
  </si>
  <si>
    <t>Текущий ремонт в здании МБДОУ детский сад № 145</t>
  </si>
  <si>
    <t>Текущий ремонт МОУ СОШ № 20</t>
  </si>
  <si>
    <t>Установка скамеек в сквере на Пожарной площади</t>
  </si>
  <si>
    <t>Текущий ремонт в здании в МОУ СОШ № 46</t>
  </si>
  <si>
    <t>Ремонт туалета на 2-м этаже и приобретеение оборудования в МОУ СОШ № 2</t>
  </si>
  <si>
    <t>Покраска забора в отделении МБДОУ детский сад № 6 по адресу: ул. Степана Горобца, д. 2</t>
  </si>
  <si>
    <t>Ремонт крыльца в отделении МБДОУ детский сад № 6 по адресу: ул. Георгиевская, д. 4</t>
  </si>
  <si>
    <t>Замена оконных блоков  в МБДОУ детский сад № 11</t>
  </si>
  <si>
    <t>Текущий ремонт в МБДОУ детский сад № 35</t>
  </si>
  <si>
    <t>Ремонт фасада, ремонт системы освещения в МБОУ "ООШ № 28"</t>
  </si>
  <si>
    <t>Ремонт и дополнительное оснащение системы наружного освещения на территории дошкольного отделения МБОУ "ООШ № 28" по адресу: ул. Центральная, д. 22</t>
  </si>
  <si>
    <t>Замена оконных блоков в МБОУ СОШ № 37</t>
  </si>
  <si>
    <t>Приобретение уличного оборудования на детскую площадку в МБДОУ детский сад № 90</t>
  </si>
  <si>
    <t>Замена оконных блоков в  МБДОУ детский сад № 123</t>
  </si>
  <si>
    <t>Текущий ремонт в МБДОУ детский сад № 93</t>
  </si>
  <si>
    <t xml:space="preserve">Замена прибора учета тепловой энергии в МБДОУ детский сад № 162 </t>
  </si>
  <si>
    <t>Проведение массовых мероприятий на территории Пролетарского района</t>
  </si>
  <si>
    <t>Замена оконных блоков в МБДОУ детский сад № 15</t>
  </si>
  <si>
    <t>Аварийный ремонт кровли в МБДОУ детский сад № 2</t>
  </si>
  <si>
    <t>Замена оконных блоков  в МБДОУ детский сад № 90</t>
  </si>
  <si>
    <t>Замена оконных блоков и приобретение компьютеров и оргтехники в МБОУ СОШ № 33</t>
  </si>
  <si>
    <t>Текущий ремонт, замена оконных блоков, замена линолеума в коридорах и кабинетах МОУ СОШ № 39</t>
  </si>
  <si>
    <t>Текущий ремонт в МБОУ СОШ № 27</t>
  </si>
  <si>
    <t>Ремонт освещения в дошкольном отделении МБОУ СОШ № 27</t>
  </si>
  <si>
    <t>Разработка проектно-сметной документации благоустройства мест отдыха аллеи Славы в п. Мамулино</t>
  </si>
  <si>
    <t>Замена оконных блоков в МБДОУ детский сад № 7</t>
  </si>
  <si>
    <t>Замена оконных блоков  в дошкольном отделении МОУ СОШ № 38 по адресу: ул. Тракторная, д. 6а</t>
  </si>
  <si>
    <t>Гончарова Е.И.</t>
  </si>
  <si>
    <t>Ремонтные работы в группах в МБДОУ детский сад № 55</t>
  </si>
  <si>
    <t>Ремонтные работы в группах в МБДОУ детский сад № 141</t>
  </si>
  <si>
    <t>Отчет об исполнении мероприятий по предложениям жителей города Твери на 2021 год</t>
  </si>
  <si>
    <t>Шишков С.В.</t>
  </si>
  <si>
    <t>Комплектование библиотечного фонда (приобретение книг) для библиотеки семейного чтания пос.Элеватор МАУ "МБС города Твери" (филиал № 13)</t>
  </si>
  <si>
    <t>Ремонт белого зала ЦГБ им. А.И. Герцена МАУ "МБС города Твери"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</si>
  <si>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</si>
  <si>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Цуканов О.В.</t>
  </si>
  <si>
    <t>Приобретение цифрового микшера в концертный зал, пошив костюмов участникам хореографического коллектива в МБУ ДК "Затверецкий"</t>
  </si>
  <si>
    <t>Ремонт помещений Центральной городской библиотеки им. А.И. Герцена</t>
  </si>
  <si>
    <t>Устинова О.К.</t>
  </si>
  <si>
    <t>Текущий ремонт в МБУ ДО ДШИ № 2</t>
  </si>
  <si>
    <t>Нечаев Д.Л.</t>
  </si>
  <si>
    <t>Приобретение звукового оборудования в МБУ ДК "Затверецкий"</t>
  </si>
  <si>
    <t>Ануфриев Ю.В.</t>
  </si>
  <si>
    <t>Ремонт теневых навесов на территории МБДОУ детский сад № 134</t>
  </si>
  <si>
    <t>Замена оконных блоков в группах МБДОУ детский сад № 35</t>
  </si>
  <si>
    <t>Текущий ремонт в МБОУ СОШ № 42</t>
  </si>
  <si>
    <t>Арсеньев А.Б.</t>
  </si>
  <si>
    <t>Приобретение и замена оконных блоков в МБОУ СОШ № 14</t>
  </si>
  <si>
    <t>Приобретение и замена оконных блоков в группе дошкольного образования МБОУ СОШ № 36</t>
  </si>
  <si>
    <t>Приобретение и замена оконных блоков в МБДОУ детский сад № 33</t>
  </si>
  <si>
    <t>Установка и ремонт ограждений в МДОУ детский сад № 135</t>
  </si>
  <si>
    <t>Разработка проектно-сметной документации на капитальный ремонт ограждения МОУ "Тверская Гимназия № 6"</t>
  </si>
  <si>
    <t>Гуменюк Д.Ю.</t>
  </si>
  <si>
    <t>Денисов С.С.</t>
  </si>
  <si>
    <t>Ремонт межпанельных швов здания МБДОУ детский сад № 142</t>
  </si>
  <si>
    <t>Дешёвкин В.Н.</t>
  </si>
  <si>
    <t>Ремонт полов в группах МБДОУ детский сад № 163</t>
  </si>
  <si>
    <t>Замена оконных блоков в МОУ СОШ № 51</t>
  </si>
  <si>
    <t>Ремонтные работы в групповых помещениях в МБДОУ детский сад № 140</t>
  </si>
  <si>
    <t>Установка автоматических ворот в МОУ СОШ № 46</t>
  </si>
  <si>
    <t>Ремонт дверей в МОУ СОШ № 35</t>
  </si>
  <si>
    <t>Текущий ремонт в МБДОУ детский сад № 115</t>
  </si>
  <si>
    <t>Текущий ремонт в МБДОУ детский сад № 127</t>
  </si>
  <si>
    <t>Текущий ремонт в МБДОУ детский сад № 100</t>
  </si>
  <si>
    <t>Текущий ремонт в МБОУ СШ № 53 (дошкольное отделение)</t>
  </si>
  <si>
    <t>Текущий ремонт в МБОУ СШ № 53</t>
  </si>
  <si>
    <t>Текущий ремонт в МБДОУ детский сад № 104</t>
  </si>
  <si>
    <t>Трошкин Д.В.</t>
  </si>
  <si>
    <t>Текущий ремонт в МОУ "Тверская гимназии № 8"</t>
  </si>
  <si>
    <t>Текущий ремонт в МБОУ СОШ № 17</t>
  </si>
  <si>
    <t>Текущий ремонт в МБДОУ детский сад № 164</t>
  </si>
  <si>
    <t>Мамонов С.А.</t>
  </si>
  <si>
    <t>Текущий ремонт в МБДОУ детский сад № 73</t>
  </si>
  <si>
    <t>Текущий ремонт в МОУ СОШ  № 29</t>
  </si>
  <si>
    <t>Ремонт входной группы в МОУ СОШ № 40</t>
  </si>
  <si>
    <t>Аксенов С.М.</t>
  </si>
  <si>
    <t>Ремонт электроосвещения в МОУ СОШ № 40</t>
  </si>
  <si>
    <t>Ремонт мастерской в МОУ СОШ № 40</t>
  </si>
  <si>
    <t>Текущий ремонт здания МОУ СОШ № 7</t>
  </si>
  <si>
    <t>Павлюк Н.Г.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</si>
  <si>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</si>
  <si>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</si>
  <si>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в МБДОУ детский сад № 5</t>
  </si>
  <si>
    <t>Текущий ремонт здания МБДОУ детский сад № 153</t>
  </si>
  <si>
    <t>Ремонт крыши теневых навесов в МБДОУ детский сад № 9</t>
  </si>
  <si>
    <t>Текущий ремонт здания МБДОУ детский сад № 145</t>
  </si>
  <si>
    <t>Замена оконных блоков в МБДОУ детский сад № 69</t>
  </si>
  <si>
    <t>Замена оконных блоков в МБДОУ детский сад № 39</t>
  </si>
  <si>
    <t>Ремонт электрооборудования в МБДОУ детский сад № 149</t>
  </si>
  <si>
    <t>Замена оконных блоков в МБДОУ детский сад № 68</t>
  </si>
  <si>
    <t>Проведение работ по устройству контура заземления и системы управления потенциалов в МБДОУ детский сад № 161</t>
  </si>
  <si>
    <t>Департамент дорожного хозяйства, благоустройства и транспорта администрации города Твери</t>
  </si>
  <si>
    <t>Текущий ремонт малых архитектурных форм в сквере "Маленькая страна" на пр-те Калинина</t>
  </si>
  <si>
    <t>Администрация Центрального района в городе Твери</t>
  </si>
  <si>
    <t>Поставка и монтаж праздничной светодиодной иллюминации на территории Центрального района г. Твери</t>
  </si>
  <si>
    <t>Ремонт тротуарной плитки и закупка насоса для фонтана в сквере "Светлячок" на пр-те Н.Корыткова</t>
  </si>
  <si>
    <t>Устройство детской спортивной площадки на Пролетарской набережной в г. Твери (кадастровый номер участка 69:40:0300095:32, проектная документация исполнена)</t>
  </si>
  <si>
    <t>Дмитриев А.В.</t>
  </si>
  <si>
    <t>Проведение праздничных и спортивных мероприятий на территории Пролетарского района г. Твери</t>
  </si>
  <si>
    <t>Администрация Заволжского района в городе Твери</t>
  </si>
  <si>
    <t>Проведение праздничных и спортивных мероприятий на территории Заволжского района г. Твери</t>
  </si>
  <si>
    <t>Капитальный ремонт кровли и устройство вентиляции помещения третьего этажа здания МБУК ДЦ "Истоки". Дополнительные6 работы</t>
  </si>
  <si>
    <t>Приобретение оборудования для класса музыкально-теоретических дисциплин МБУ ДО ДШИ им. В.В. Андреева</t>
  </si>
  <si>
    <t>Текущий ремонт малых архитектурных форм в сквере на ул. Республиканской</t>
  </si>
  <si>
    <t>Текущий ремонт в МОУ "CОШ № 3"</t>
  </si>
  <si>
    <t>Текущий ремонт в МОУ "CОШ № 3" (дошкольное отделение)</t>
  </si>
  <si>
    <t>Устройство освещения спортивной площадки, расположенной по адресу: ул. Благоева, д. 4 кор. З</t>
  </si>
  <si>
    <t>Комплектование библиотечного фонда библиотеки им. П.А. Кропоткина (филиал № 1) МАУ "МБС города Твери")</t>
  </si>
  <si>
    <t>Комплектование библиотечного фонда  библиотеки им. П.А. Кропоткина (филиал № 1) МАУ "МБС города Твери" , расположенный по адресу Тверь, ул. Фурманова, 1а</t>
  </si>
  <si>
    <t>Текущий ремонт, благоустройство территории, ремонт теневых навесов МБДОУ детский сад № 155</t>
  </si>
  <si>
    <t>Проведение праздничного концерта, посвященного 76-й годовщине Победы в Великой Отечественной войне 1941-1945 годов, 8 мая 2021 года в микрорайоне Мамулино творческими коллективами МБУ ДЦ "Мир" по адресу: г. Тверь, ул. Дружинная, 10</t>
  </si>
  <si>
    <t>Текущий ремонт в МБДОУ детский сад № 97</t>
  </si>
  <si>
    <t>Приобретение, демонтаж и установка электрической плиты с духовкой для пищеблока МБОУ СШ № 55</t>
  </si>
  <si>
    <t>Ф.И.О. 
депутата ТГД</t>
  </si>
  <si>
    <t>Проведение праздничных мероприятий по случаю 76-летия Победы в ВОВ для Общественной организации ветеранов войны и труда, вооружен-ных сил и правоохранительных органов Заволжского района г. Твери</t>
  </si>
  <si>
    <t>Приобретение оргтехники для МБУ "ТОК г. Твери", Тверь ул. Горького, 202</t>
  </si>
  <si>
    <t>Приобретение мебели для начальной школы в МБОУ ЦО № 49</t>
  </si>
  <si>
    <t xml:space="preserve">Приобретение оборудования в пищеблок, текущий ремонт в МБДОУ детский сад № 97 </t>
  </si>
  <si>
    <t>Монтаж оборудования для видеонаблюдения МБОУ детский сад № 14</t>
  </si>
  <si>
    <t>Ремонт полов, проведение работ по пожарной безопасности в МБДОУ детский сад № 163</t>
  </si>
  <si>
    <t>Замена оконных блоков МОУ СШ № 30</t>
  </si>
  <si>
    <t>Замена насоса фонтана по адресу Двор Пролетарки, д. 4</t>
  </si>
  <si>
    <t xml:space="preserve">Утверждено
на 2021 год 
</t>
  </si>
  <si>
    <t>Исполнено</t>
  </si>
  <si>
    <t>Жирков М.В.</t>
  </si>
  <si>
    <t>Комплектование библиотечного фонда библиотеки семейного чтения микрорайона Южный (филиал № 27) МАУ "МБС города Твери"</t>
  </si>
  <si>
    <t>Приобретение детского игрового оборудования в МБДОУ детский сад № 55</t>
  </si>
  <si>
    <t>Приобретение детского игрового оборудования в МБДОУ детский сад № 65</t>
  </si>
  <si>
    <t>Приобретение и установка технологического оборудования в пищеблок МБДОУ детский сад № 132</t>
  </si>
  <si>
    <t>Приобретение оборудования в пищеблок МБДОУ детский сад № 133</t>
  </si>
  <si>
    <t>Текущий ремонт в МБДОУ детский сад № 163</t>
  </si>
  <si>
    <t>Текущий ремонт помещений МБУ ДО ДШИ им. В.В. Андреева</t>
  </si>
  <si>
    <t>Приобретение технических средств для проведения соревнований и оргтехники для МБУ СШ "Лидер"</t>
  </si>
  <si>
    <t>Ремонт освещения в группе здания МБДОУ детский сад № 101</t>
  </si>
  <si>
    <t>Булатов Л.Н.</t>
  </si>
  <si>
    <t>Замена оконных блоков в МБДОУ детский сад № 96</t>
  </si>
  <si>
    <t>Текущий ремонт помещений в МБДОУ детский сад № 104</t>
  </si>
  <si>
    <t>Текущий ремонт помещений в МБДОУ детский сад № 115</t>
  </si>
  <si>
    <t>Жуков А.А.</t>
  </si>
  <si>
    <t>Текущий ремонт  МБДОУ детский сад № 108</t>
  </si>
  <si>
    <t>Ремонт и установка автоматической пожарной системы МБДОУ детский сад № 135</t>
  </si>
  <si>
    <t>Текущий ремонт МБДОУ детский сад № 136</t>
  </si>
  <si>
    <t>Текущий ремонт МОУ СОШ № 15</t>
  </si>
  <si>
    <t>Разработка проектно-сметной документации на "Капитальный ремонт ограждения вокруг здания МБОУ СОШ № 27" по адресу: ул. Орджоникидзе, д. 39</t>
  </si>
  <si>
    <t>Замена оконных блоков МБОУ СШ № 30</t>
  </si>
  <si>
    <t>Оводков А.Ф.</t>
  </si>
  <si>
    <t>Благоустройство парковой зоны в районе ул. Скворцова-Степанова</t>
  </si>
  <si>
    <t>Выполнение мероприятий по антитеррористической защищенности здания МБОУ СОШ № 34</t>
  </si>
  <si>
    <t>Текущий ремонт в МБДОУ детский сад № 131</t>
  </si>
  <si>
    <t>Текущий ремонт в МБДОУ детский сад № 156</t>
  </si>
  <si>
    <t>Фадеев Д.В.</t>
  </si>
  <si>
    <t>Текущий ремонт здания МБОУ СОШ № 17 по адресу: ул. Красина, д. 40</t>
  </si>
  <si>
    <t>Закупка оргтехники в МБОУ СОШ № 17</t>
  </si>
  <si>
    <t>Текущий ремонт здания МБОУ СШ № 47</t>
  </si>
  <si>
    <t>Текущий ремонт пищеблока и трубопровода водоснабжения в МБДОУ детский сад № 125</t>
  </si>
  <si>
    <t>Ремонт пищеблока и закупка оборудования для пищеблока в МБДОУ детский сад № 116</t>
  </si>
  <si>
    <t>Озеленение территории по адресу ул.Королева, дом 18</t>
  </si>
  <si>
    <t>Закупка видеокамеры для нужд МОУ СОШ № 2 им. Д.М. Карбышева</t>
  </si>
  <si>
    <t>Изготовление памятной доски учителям-фронтовикам для нужд МОУ СОШ № 2 им. Д.М. Карбышева</t>
  </si>
  <si>
    <t>Ремонт пола спортивного зала МБДОУ Детский сад № 97</t>
  </si>
  <si>
    <t>Ремонт пола в игровой комнате группы "Лужок" в дошкольном отделении МБОУ СОШ № 4</t>
  </si>
  <si>
    <t>Ремонт входных групп и уличных веранд в МБДОУ детский сад № 162</t>
  </si>
  <si>
    <t>Закупка краски для ремонта бордюра и стен в МБОУ ЦО имени А. Атрощанка</t>
  </si>
  <si>
    <t>Закупка и монтаж камер видеонаблюдения в МБОУ СШ № 55</t>
  </si>
  <si>
    <t>Текущий ремонт туалета и канализации в МБДОУ детский сад № 93</t>
  </si>
  <si>
    <t>Закупка компьютерных системных блоков в МОУ СОШ № 25</t>
  </si>
  <si>
    <t>Ремонт кровли теневых навесов, установка тепловых датчиков в МБДОУ детский сад № 6</t>
  </si>
  <si>
    <t>Устройство местной вентиляции в кабинете технологии в МБОУ ЦО № 49</t>
  </si>
  <si>
    <t>Установка противопожарных дверей в здании МБДОУ детский сад №134</t>
  </si>
  <si>
    <t>Выполнение мероприятий по обеспечению антитеррористической безопасности в зданиях МОУ гимназии № 12 г.Твери</t>
  </si>
  <si>
    <t xml:space="preserve">Ремонтные работы в помещениях пищеблока МОУ гимназия № 12 г. Твери </t>
  </si>
  <si>
    <t>Козлова С.Ю.</t>
  </si>
  <si>
    <t>Ремонт прогулочных веранд в МБДОУ детский сад № 10</t>
  </si>
  <si>
    <t>Закупка мебели в медицинский кабинет в МОУ СОШ № 1</t>
  </si>
  <si>
    <t>Изготовление и установка помещения для вахтера в МБОУ СШ № 9</t>
  </si>
  <si>
    <t>Текущий ремонт помещений 2 этажа Бани № 3 по адресу: Тверь, ул. Коминтерна 8 в МБУ "Торгово-оздоровительный комплекс г. Твери"</t>
  </si>
  <si>
    <t>Приобретение и установка плоскостных сооружений и оборудования на плоскостные спортивные сооружения на территории МБОУ СОШ № 1</t>
  </si>
  <si>
    <t>Ремонтные работы в МБДОУ детский сад № 134, в том числе покраска фасада, ремонт межпанельных швов и ремонт в группах</t>
  </si>
  <si>
    <t>Приобретение и установка плоскостных сооружений и оборудования на плоскостные спортивные сооружения на территории МОУ СОШ № 1</t>
  </si>
  <si>
    <t>Холодов И.А.</t>
  </si>
  <si>
    <t>Приобретение детских игровых модулей для благоустройства детских площадок в МБДОУ детский сад № 20/1</t>
  </si>
  <si>
    <t>Разработка технической документации на системы противопожарной защиты, в том числе технические средства функционирующие в МБДОУ  детский сад № 51</t>
  </si>
  <si>
    <t>Приобретение кухонного инвентаря, мебели и оборудования для пищеблока МБДОУ  детский сад № 51</t>
  </si>
  <si>
    <t>Замена труб холодного водоснабжения в МБДОУ детский сад № 145</t>
  </si>
  <si>
    <t>Приобретение холодильника "POLIS 140-1 ХФ" для хранения иммунобиологических препаратов для вакцинации детей МБДОУ детский сад № 145</t>
  </si>
  <si>
    <t>Замена труб канализации и холодного водоснабжения МОУ СОШ № 31</t>
  </si>
  <si>
    <t>Приобретение оргтехники (интерактивная доска, МФУ) для МОУ СОШ № 31</t>
  </si>
  <si>
    <t>Ремонт трубопровода холодного водоснабжения в МОУ "Тверская гимназия № 44"</t>
  </si>
  <si>
    <t>Приобретение и установка рулонных штор в МБДОУ детский сад № 142</t>
  </si>
  <si>
    <t>Приобретение оборудования на пищеблок в МБДОУ детский сад №155</t>
  </si>
  <si>
    <t>Текущий ремонт в МОУ СОШ № 41</t>
  </si>
  <si>
    <t>Приобретение посуды для пищеблока, котлов и детской посуды в МБДОУ детский сад № 149</t>
  </si>
  <si>
    <t>Приобретениеи установка противопожарной двери в МБДОУ детский сад № 62</t>
  </si>
  <si>
    <t>Приобретение компьютерного оборудования в СОУ СОШ № 14</t>
  </si>
  <si>
    <t>Закупка музыкальных инструментов для МБУ ДО ДШИ ис. В.В. Андреева</t>
  </si>
  <si>
    <t>Ремонтные работы в МБДОУ детский сад № 125 (Установка пластиковых дверей и окон)</t>
  </si>
  <si>
    <t>Ремонт желобов крыши МОУ «Гимназия № 10»</t>
  </si>
  <si>
    <t>Разработка проектно-сметной документации по замене ограждения здания МОУ "Тверской лицей" по адресу: г. Тверь, пр-т Калинина, д. 10</t>
  </si>
  <si>
    <t>Фролов Ю.В.</t>
  </si>
  <si>
    <t>Приобретение генератора тумана (хейзер) для МБУ ДК «Синтетик»</t>
  </si>
  <si>
    <t>Текущий ремонт, приобретение школьной мебели для МБОУ СОШ № 4</t>
  </si>
  <si>
    <t>Установка ограждения вокруг МБОУ СОШ № 36 по адресу: Волоколамский проспект, дом 10</t>
  </si>
  <si>
    <t>Котов В.Ф.</t>
  </si>
  <si>
    <t>Замена оконных блоков в МДОУ детский сад № 26 (г. Тверь, Петербургское шоссе, 58А)</t>
  </si>
  <si>
    <t>Замена оконных блоков в МДОУ детский сад № 26 (г. Тверь, ул. Паши Савельевой, 13)</t>
  </si>
  <si>
    <t xml:space="preserve">Замена оконных блоков в МДОУ детский сад № 130 </t>
  </si>
  <si>
    <t>Ремонт крыши на верандах в МДОУ детский сад № 138</t>
  </si>
  <si>
    <t>Замена оконных блоков в МОУ СОШ № 21</t>
  </si>
  <si>
    <t>Ремонт пожарной сигнализации в МОУ СОШ № 21 (дошкольное учреждение)</t>
  </si>
  <si>
    <t>Ремонт помещений, изготовление проектно-сметной документации на ремонт кровли МОУ СОШ № 40</t>
  </si>
  <si>
    <t>Ремонт подкрышных карнизов МОУ "Гимназия № 10"</t>
  </si>
  <si>
    <t>Ремонт подкрышных карнизов МОУ «Гимназия № 10»</t>
  </si>
  <si>
    <t>Приобретение компьютерной техники в филиал МАУ "МБС г. Твери" - библиотеку им. М.Е. Салтыкова-Щедрина</t>
  </si>
  <si>
    <t>Приобретение мебели в филиал МАУ "МБС г. Твери" - библиотеку им. М.Е. Салтыкова-Щедрина</t>
  </si>
  <si>
    <t>Комплектование библиотечного фонда филиала МАУ "МБС г. Твери" - библиотеку им. М.Е. Салтыкова-Щедрина</t>
  </si>
  <si>
    <t>Текущий ремонт МБОУ СШ № 41</t>
  </si>
  <si>
    <t xml:space="preserve">по списку </t>
  </si>
  <si>
    <t>Замена оконного блока МБДОУ детский сад № 91</t>
  </si>
  <si>
    <t>Обустройство площадки для выгула домашних животных на земельном участке возледома № 76 по ул. Дачная"</t>
  </si>
  <si>
    <t>Приобретение оборудования и расходных материалов в МОУ СОШ № 3</t>
  </si>
  <si>
    <t>Ремонт дверей, установка вентиляции в столовой, приобретение оборудования в МОУ СОШ № 35</t>
  </si>
  <si>
    <t>Установка оконного блока в МОУ СОШ № 46</t>
  </si>
  <si>
    <t>Приобретение электронного тира, ремонт домофона в МБОУ СШ № 53</t>
  </si>
  <si>
    <t>Текущий ремонт в МБУ ДО ДШИ им. В.В. Андреева</t>
  </si>
  <si>
    <t>Устройство стяжки пола в кладовом помещении МБДОУ детский сад № 105</t>
  </si>
  <si>
    <t>Закупка оборудования и строительных материалов в МБДОУ детский сад № 92</t>
  </si>
  <si>
    <t>Закупка оборудования и инвентаря в МБДОУ детский сад № 33</t>
  </si>
  <si>
    <t>Закупка игрового оборудования для детских площадок в МБДОУ детский сад № 132</t>
  </si>
  <si>
    <t>Текущий ремонт в МБДОУ детский сад № 133</t>
  </si>
  <si>
    <t>Закупка балетных хореографических станков в МБОУ ДО ДТДМ</t>
  </si>
  <si>
    <t>Ремонт электромагнитного расходомера, ремонт водонагревателя в МБДОУдетский сад № 152</t>
  </si>
  <si>
    <t>Текущий ремонт и закупка оборудования в МБДОУ детский сад № 92</t>
  </si>
  <si>
    <t>по состоянию на 01 ноября 2021 года</t>
  </si>
  <si>
    <t>Изготовление проектно-сметной документации на капитальный ремонт памятника "Воину-освободителю", расположенному в п. Мигалово</t>
  </si>
  <si>
    <t>Замена оконных блоков и текущий ремонт помещений в МБДОУ детский сад № 166</t>
  </si>
  <si>
    <t>Приобретение технологического оборудования для пищеблока и комплектующих для кухонного оборудования МБДОУ детский сад  № 6</t>
  </si>
  <si>
    <t>Закупка оборудования для телестудии МБОУ СОШ № 17</t>
  </si>
  <si>
    <r>
      <t xml:space="preserve">Приобретение инвентаря для клуба "Матрица" </t>
    </r>
    <r>
      <rPr>
        <sz val="12"/>
        <color rgb="FF0000FF"/>
        <rFont val="Times New Roman"/>
        <family val="1"/>
        <charset val="204"/>
      </rPr>
      <t>при МАУ "МЦ г Твери"</t>
    </r>
  </si>
  <si>
    <r>
      <t xml:space="preserve">Приобретение мебели (дивана) для клуба "Матрица" </t>
    </r>
    <r>
      <rPr>
        <sz val="12"/>
        <color rgb="FF0000FF"/>
        <rFont val="Times New Roman"/>
        <family val="1"/>
        <charset val="204"/>
      </rPr>
      <t>при МАУ "МЦ г Твери"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</si>
</sst>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3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b/>
      <sz val="14"/>
      <color rgb="FF0000FF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10.5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0000FF"/>
      <name val="Times New Roman"/>
      <family val="1"/>
      <charset val="204"/>
    </font>
    <font>
      <sz val="8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/>
    <xf numFmtId="0" fontId="4" fillId="0" borderId="0" xfId="0" applyFont="1"/>
    <xf numFmtId="49" fontId="10" fillId="0" borderId="0" xfId="0" applyNumberFormat="1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3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164" fontId="4" fillId="0" borderId="0" xfId="0" applyNumberFormat="1" applyFont="1" applyBorder="1"/>
    <xf numFmtId="0" fontId="11" fillId="0" borderId="0" xfId="0" applyFont="1" applyBorder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164" fontId="14" fillId="4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/>
    <xf numFmtId="0" fontId="15" fillId="0" borderId="0" xfId="0" applyFont="1"/>
    <xf numFmtId="0" fontId="1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17" fillId="4" borderId="0" xfId="0" applyNumberFormat="1" applyFont="1" applyFill="1" applyBorder="1" applyAlignment="1">
      <alignment horizontal="center" vertical="top" wrapText="1"/>
    </xf>
    <xf numFmtId="164" fontId="1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top" wrapText="1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164" fontId="12" fillId="4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164" fontId="4" fillId="2" borderId="0" xfId="0" applyNumberFormat="1" applyFont="1" applyFill="1" applyBorder="1" applyAlignment="1">
      <alignment horizontal="center" vertical="top"/>
    </xf>
    <xf numFmtId="49" fontId="14" fillId="2" borderId="0" xfId="0" applyNumberFormat="1" applyFont="1" applyFill="1" applyAlignment="1">
      <alignment vertical="center"/>
    </xf>
    <xf numFmtId="164" fontId="14" fillId="2" borderId="0" xfId="0" applyNumberFormat="1" applyFont="1" applyFill="1" applyBorder="1" applyAlignment="1">
      <alignment horizontal="center" vertical="top" wrapText="1"/>
    </xf>
    <xf numFmtId="0" fontId="15" fillId="2" borderId="0" xfId="0" applyFont="1" applyFill="1" applyBorder="1"/>
    <xf numFmtId="0" fontId="15" fillId="2" borderId="0" xfId="0" applyFont="1" applyFill="1"/>
    <xf numFmtId="49" fontId="10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21" fillId="2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49" fontId="24" fillId="0" borderId="0" xfId="0" applyNumberFormat="1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164" fontId="22" fillId="4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/>
    <xf numFmtId="0" fontId="25" fillId="0" borderId="0" xfId="0" applyFont="1"/>
    <xf numFmtId="0" fontId="27" fillId="2" borderId="0" xfId="0" applyFont="1" applyFill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164" fontId="23" fillId="4" borderId="0" xfId="0" applyNumberFormat="1" applyFont="1" applyFill="1" applyBorder="1" applyAlignment="1">
      <alignment horizontal="center" vertical="top" wrapText="1"/>
    </xf>
    <xf numFmtId="0" fontId="27" fillId="0" borderId="0" xfId="0" applyFont="1" applyBorder="1"/>
    <xf numFmtId="0" fontId="27" fillId="0" borderId="0" xfId="0" applyFont="1"/>
    <xf numFmtId="164" fontId="20" fillId="0" borderId="0" xfId="0" applyNumberFormat="1" applyFont="1" applyAlignment="1">
      <alignment horizontal="center" vertical="center"/>
    </xf>
    <xf numFmtId="49" fontId="23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3" fillId="2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Border="1"/>
    <xf numFmtId="0" fontId="27" fillId="2" borderId="0" xfId="0" applyFont="1" applyFill="1"/>
    <xf numFmtId="0" fontId="15" fillId="2" borderId="0" xfId="0" applyFont="1" applyFill="1" applyAlignment="1">
      <alignment horizontal="center" vertical="top"/>
    </xf>
    <xf numFmtId="49" fontId="14" fillId="0" borderId="0" xfId="0" applyNumberFormat="1" applyFont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164" fontId="18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9" fontId="28" fillId="0" borderId="0" xfId="0" applyNumberFormat="1" applyFont="1" applyAlignment="1">
      <alignment vertical="center"/>
    </xf>
    <xf numFmtId="164" fontId="28" fillId="4" borderId="0" xfId="0" applyNumberFormat="1" applyFont="1" applyFill="1" applyBorder="1" applyAlignment="1">
      <alignment horizontal="center" vertical="top" wrapText="1"/>
    </xf>
    <xf numFmtId="0" fontId="29" fillId="0" borderId="0" xfId="0" applyFont="1" applyBorder="1"/>
    <xf numFmtId="0" fontId="29" fillId="0" borderId="0" xfId="0" applyFont="1"/>
    <xf numFmtId="0" fontId="29" fillId="2" borderId="0" xfId="0" applyFont="1" applyFill="1" applyAlignment="1">
      <alignment horizontal="center" vertical="center"/>
    </xf>
    <xf numFmtId="49" fontId="30" fillId="0" borderId="0" xfId="0" applyNumberFormat="1" applyFont="1" applyAlignment="1">
      <alignment vertical="center"/>
    </xf>
    <xf numFmtId="164" fontId="19" fillId="2" borderId="1" xfId="0" applyNumberFormat="1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2" borderId="0" xfId="0" applyFont="1" applyFill="1" applyBorder="1" applyAlignment="1">
      <alignment vertical="top"/>
    </xf>
    <xf numFmtId="164" fontId="3" fillId="2" borderId="0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 vertical="top" wrapText="1"/>
    </xf>
    <xf numFmtId="0" fontId="31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164" fontId="3" fillId="2" borderId="0" xfId="0" applyNumberFormat="1" applyFont="1" applyFill="1" applyBorder="1" applyAlignment="1">
      <alignment horizontal="center" vertical="top"/>
    </xf>
    <xf numFmtId="164" fontId="1" fillId="2" borderId="0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164" fontId="3" fillId="2" borderId="1" xfId="0" applyNumberFormat="1" applyFont="1" applyFill="1" applyBorder="1" applyAlignment="1">
      <alignment vertical="top"/>
    </xf>
    <xf numFmtId="164" fontId="14" fillId="0" borderId="1" xfId="0" applyNumberFormat="1" applyFont="1" applyBorder="1" applyAlignment="1">
      <alignment vertical="top"/>
    </xf>
    <xf numFmtId="164" fontId="3" fillId="2" borderId="0" xfId="0" applyNumberFormat="1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0000FF"/>
      <color rgb="FFCCFF99"/>
      <color rgb="FF9900CC"/>
      <color rgb="FF990000"/>
      <color rgb="FF6600CC"/>
      <color rgb="FF00CC00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7"/>
  <sheetViews>
    <sheetView tabSelected="1" view="pageBreakPreview" topLeftCell="A250" zoomScale="90" zoomScaleSheetLayoutView="90" workbookViewId="0">
      <selection activeCell="E11" sqref="E11"/>
    </sheetView>
  </sheetViews>
  <sheetFormatPr defaultRowHeight="18"/>
  <cols>
    <col min="1" max="1" width="7.5546875" style="56" customWidth="1"/>
    <col min="2" max="2" width="15.44140625" style="55" customWidth="1"/>
    <col min="3" max="3" width="70.6640625" style="56" customWidth="1"/>
    <col min="4" max="4" width="12" style="55" customWidth="1"/>
    <col min="5" max="5" width="10.44140625" style="115" customWidth="1"/>
    <col min="6" max="6" width="27.44140625" style="98" customWidth="1"/>
    <col min="7" max="7" width="2" style="10" customWidth="1"/>
    <col min="8" max="8" width="1.6640625" style="14" customWidth="1"/>
    <col min="9" max="9" width="12.44140625" style="18" bestFit="1" customWidth="1"/>
    <col min="10" max="10" width="21.33203125" style="24" customWidth="1"/>
    <col min="11" max="12" width="8.6640625" style="24"/>
  </cols>
  <sheetData>
    <row r="1" spans="1:16" s="73" customFormat="1" ht="17.399999999999999">
      <c r="A1" s="127" t="s">
        <v>72</v>
      </c>
      <c r="B1" s="127"/>
      <c r="C1" s="127"/>
      <c r="D1" s="127"/>
      <c r="E1" s="127"/>
      <c r="F1" s="127"/>
      <c r="G1" s="69"/>
      <c r="H1" s="70"/>
      <c r="I1" s="71"/>
      <c r="J1" s="72"/>
      <c r="K1" s="72"/>
      <c r="L1" s="72"/>
    </row>
    <row r="2" spans="1:16" s="73" customFormat="1" ht="17.399999999999999">
      <c r="A2" s="127" t="s">
        <v>274</v>
      </c>
      <c r="B2" s="127"/>
      <c r="C2" s="127"/>
      <c r="D2" s="127"/>
      <c r="E2" s="127"/>
      <c r="F2" s="127"/>
      <c r="G2" s="69"/>
      <c r="H2" s="70"/>
      <c r="I2" s="71"/>
      <c r="J2" s="72"/>
      <c r="K2" s="72"/>
      <c r="L2" s="72"/>
    </row>
    <row r="3" spans="1:16" s="73" customFormat="1" ht="11.7" customHeight="1">
      <c r="A3" s="56"/>
      <c r="B3" s="55"/>
      <c r="C3" s="56"/>
      <c r="D3" s="55"/>
      <c r="E3" s="115"/>
      <c r="F3" s="98"/>
      <c r="G3" s="74"/>
      <c r="H3" s="75"/>
      <c r="I3" s="71"/>
      <c r="J3" s="72"/>
      <c r="K3" s="72"/>
      <c r="L3" s="72"/>
    </row>
    <row r="4" spans="1:16" s="73" customFormat="1">
      <c r="A4" s="56"/>
      <c r="B4" s="55"/>
      <c r="C4" s="56"/>
      <c r="D4" s="116"/>
      <c r="E4" s="115"/>
      <c r="F4" s="117" t="s">
        <v>22</v>
      </c>
      <c r="G4" s="74"/>
      <c r="H4" s="75"/>
      <c r="I4" s="71"/>
      <c r="J4" s="72"/>
      <c r="K4" s="72"/>
      <c r="L4" s="72"/>
      <c r="M4" s="72"/>
      <c r="N4" s="72"/>
      <c r="O4" s="72"/>
      <c r="P4" s="72"/>
    </row>
    <row r="5" spans="1:16" s="81" customFormat="1" ht="79.95" customHeight="1">
      <c r="A5" s="118" t="s">
        <v>7</v>
      </c>
      <c r="B5" s="118" t="s">
        <v>155</v>
      </c>
      <c r="C5" s="118" t="s">
        <v>0</v>
      </c>
      <c r="D5" s="118" t="s">
        <v>164</v>
      </c>
      <c r="E5" s="118" t="s">
        <v>165</v>
      </c>
      <c r="F5" s="118" t="s">
        <v>2</v>
      </c>
      <c r="G5" s="76"/>
      <c r="H5" s="77"/>
      <c r="I5" s="78"/>
      <c r="J5" s="79"/>
      <c r="K5" s="80"/>
      <c r="L5" s="79"/>
      <c r="M5" s="80"/>
      <c r="N5" s="80"/>
      <c r="O5" s="80"/>
      <c r="P5" s="80"/>
    </row>
    <row r="6" spans="1:16" s="86" customFormat="1" ht="17.399999999999999">
      <c r="A6" s="100">
        <v>1</v>
      </c>
      <c r="B6" s="8">
        <v>2</v>
      </c>
      <c r="C6" s="101">
        <v>3</v>
      </c>
      <c r="D6" s="101">
        <v>4</v>
      </c>
      <c r="E6" s="101">
        <v>6</v>
      </c>
      <c r="F6" s="100">
        <v>7</v>
      </c>
      <c r="G6" s="82"/>
      <c r="H6" s="83"/>
      <c r="I6" s="71"/>
      <c r="J6" s="84"/>
      <c r="K6" s="85"/>
      <c r="L6" s="84"/>
      <c r="M6" s="85"/>
      <c r="N6" s="85"/>
      <c r="O6" s="85"/>
      <c r="P6" s="85"/>
    </row>
    <row r="7" spans="1:16" s="86" customFormat="1" ht="30" customHeight="1">
      <c r="A7" s="8">
        <v>1</v>
      </c>
      <c r="B7" s="45" t="s">
        <v>121</v>
      </c>
      <c r="C7" s="2" t="s">
        <v>132</v>
      </c>
      <c r="D7" s="3">
        <v>75</v>
      </c>
      <c r="E7" s="3">
        <v>75</v>
      </c>
      <c r="F7" s="49" t="s">
        <v>33</v>
      </c>
      <c r="G7" s="82"/>
      <c r="H7" s="83"/>
      <c r="I7" s="87">
        <f>SUM(D7:D18)</f>
        <v>1000</v>
      </c>
      <c r="J7" s="87">
        <f>SUM(E7:E18)</f>
        <v>725</v>
      </c>
      <c r="K7" s="85"/>
      <c r="L7" s="84"/>
      <c r="M7" s="85"/>
      <c r="N7" s="85"/>
      <c r="O7" s="85"/>
      <c r="P7" s="85"/>
    </row>
    <row r="8" spans="1:16" s="86" customFormat="1" ht="26.4">
      <c r="A8" s="8">
        <v>1</v>
      </c>
      <c r="B8" s="45" t="s">
        <v>121</v>
      </c>
      <c r="C8" s="2" t="s">
        <v>131</v>
      </c>
      <c r="D8" s="3">
        <v>75</v>
      </c>
      <c r="E8" s="3">
        <v>75</v>
      </c>
      <c r="F8" s="49" t="s">
        <v>33</v>
      </c>
      <c r="G8" s="82"/>
      <c r="H8" s="83"/>
      <c r="I8" s="71"/>
      <c r="J8" s="71"/>
      <c r="K8" s="85"/>
      <c r="L8" s="84"/>
      <c r="M8" s="85"/>
      <c r="N8" s="85"/>
      <c r="O8" s="85"/>
      <c r="P8" s="85"/>
    </row>
    <row r="9" spans="1:16" s="86" customFormat="1" ht="26.4">
      <c r="A9" s="8">
        <v>1</v>
      </c>
      <c r="B9" s="45" t="s">
        <v>121</v>
      </c>
      <c r="C9" s="2" t="s">
        <v>130</v>
      </c>
      <c r="D9" s="3">
        <v>75</v>
      </c>
      <c r="E9" s="3">
        <v>75</v>
      </c>
      <c r="F9" s="49" t="s">
        <v>33</v>
      </c>
      <c r="G9" s="82"/>
      <c r="H9" s="83"/>
      <c r="I9" s="71"/>
      <c r="J9" s="71"/>
      <c r="K9" s="85"/>
      <c r="L9" s="84"/>
      <c r="M9" s="85"/>
      <c r="N9" s="85"/>
      <c r="O9" s="85"/>
      <c r="P9" s="85"/>
    </row>
    <row r="10" spans="1:16" s="86" customFormat="1" ht="26.4">
      <c r="A10" s="8">
        <v>1</v>
      </c>
      <c r="B10" s="45" t="s">
        <v>121</v>
      </c>
      <c r="C10" s="2" t="s">
        <v>129</v>
      </c>
      <c r="D10" s="3">
        <v>75</v>
      </c>
      <c r="E10" s="3">
        <v>75</v>
      </c>
      <c r="F10" s="49" t="s">
        <v>33</v>
      </c>
      <c r="G10" s="82"/>
      <c r="H10" s="83"/>
      <c r="I10" s="71"/>
      <c r="J10" s="71"/>
      <c r="K10" s="85"/>
      <c r="L10" s="84"/>
      <c r="M10" s="85"/>
      <c r="N10" s="85"/>
      <c r="O10" s="85"/>
      <c r="P10" s="85"/>
    </row>
    <row r="11" spans="1:16" s="86" customFormat="1" ht="26.4">
      <c r="A11" s="8">
        <v>1</v>
      </c>
      <c r="B11" s="45" t="s">
        <v>121</v>
      </c>
      <c r="C11" s="2" t="s">
        <v>128</v>
      </c>
      <c r="D11" s="3">
        <v>75</v>
      </c>
      <c r="E11" s="3">
        <v>75</v>
      </c>
      <c r="F11" s="49" t="s">
        <v>33</v>
      </c>
      <c r="G11" s="82"/>
      <c r="H11" s="83"/>
      <c r="I11" s="71"/>
      <c r="J11" s="71"/>
      <c r="K11" s="85"/>
      <c r="L11" s="84"/>
      <c r="M11" s="85"/>
      <c r="N11" s="85"/>
      <c r="O11" s="85"/>
      <c r="P11" s="85"/>
    </row>
    <row r="12" spans="1:16" s="86" customFormat="1" ht="26.4">
      <c r="A12" s="8">
        <v>1</v>
      </c>
      <c r="B12" s="45" t="s">
        <v>121</v>
      </c>
      <c r="C12" s="2" t="s">
        <v>127</v>
      </c>
      <c r="D12" s="3">
        <v>100</v>
      </c>
      <c r="E12" s="3"/>
      <c r="F12" s="49" t="s">
        <v>33</v>
      </c>
      <c r="G12" s="82"/>
      <c r="H12" s="83"/>
      <c r="I12" s="71"/>
      <c r="J12" s="71"/>
      <c r="K12" s="85"/>
      <c r="L12" s="84"/>
      <c r="M12" s="85"/>
      <c r="N12" s="85"/>
      <c r="O12" s="85"/>
      <c r="P12" s="85"/>
    </row>
    <row r="13" spans="1:16" s="86" customFormat="1" ht="26.4">
      <c r="A13" s="8">
        <v>1</v>
      </c>
      <c r="B13" s="45" t="s">
        <v>121</v>
      </c>
      <c r="C13" s="2" t="s">
        <v>126</v>
      </c>
      <c r="D13" s="3">
        <v>75</v>
      </c>
      <c r="E13" s="3">
        <v>75</v>
      </c>
      <c r="F13" s="49" t="s">
        <v>33</v>
      </c>
      <c r="G13" s="82"/>
      <c r="H13" s="83"/>
      <c r="I13" s="71"/>
      <c r="J13" s="71"/>
      <c r="K13" s="85"/>
      <c r="L13" s="84"/>
      <c r="M13" s="85"/>
      <c r="N13" s="85"/>
      <c r="O13" s="85"/>
      <c r="P13" s="85"/>
    </row>
    <row r="14" spans="1:16" s="86" customFormat="1" ht="26.4">
      <c r="A14" s="8">
        <v>1</v>
      </c>
      <c r="B14" s="45" t="s">
        <v>121</v>
      </c>
      <c r="C14" s="2" t="s">
        <v>125</v>
      </c>
      <c r="D14" s="3">
        <v>75</v>
      </c>
      <c r="E14" s="3">
        <v>75</v>
      </c>
      <c r="F14" s="49" t="s">
        <v>33</v>
      </c>
      <c r="G14" s="82"/>
      <c r="H14" s="83"/>
      <c r="I14" s="71"/>
      <c r="J14" s="71"/>
      <c r="K14" s="85"/>
      <c r="L14" s="84"/>
      <c r="M14" s="85"/>
      <c r="N14" s="85"/>
      <c r="O14" s="85"/>
      <c r="P14" s="85"/>
    </row>
    <row r="15" spans="1:16" s="86" customFormat="1" ht="31.2">
      <c r="A15" s="8">
        <v>1</v>
      </c>
      <c r="B15" s="45" t="s">
        <v>121</v>
      </c>
      <c r="C15" s="2" t="s">
        <v>124</v>
      </c>
      <c r="D15" s="3">
        <v>75</v>
      </c>
      <c r="E15" s="3"/>
      <c r="F15" s="49" t="s">
        <v>33</v>
      </c>
      <c r="G15" s="82"/>
      <c r="H15" s="83"/>
      <c r="I15" s="71"/>
      <c r="J15" s="71"/>
      <c r="K15" s="85"/>
      <c r="L15" s="84"/>
      <c r="M15" s="85"/>
      <c r="N15" s="85"/>
      <c r="O15" s="85"/>
      <c r="P15" s="85"/>
    </row>
    <row r="16" spans="1:16" s="86" customFormat="1" ht="26.4">
      <c r="A16" s="8">
        <v>1</v>
      </c>
      <c r="B16" s="45" t="s">
        <v>121</v>
      </c>
      <c r="C16" s="2" t="s">
        <v>123</v>
      </c>
      <c r="D16" s="3">
        <v>100</v>
      </c>
      <c r="E16" s="3">
        <v>100</v>
      </c>
      <c r="F16" s="49" t="s">
        <v>33</v>
      </c>
      <c r="G16" s="82"/>
      <c r="H16" s="83"/>
      <c r="I16" s="71"/>
      <c r="J16" s="71"/>
      <c r="K16" s="85"/>
      <c r="L16" s="84"/>
      <c r="M16" s="85"/>
      <c r="N16" s="85"/>
      <c r="O16" s="85"/>
      <c r="P16" s="85"/>
    </row>
    <row r="17" spans="1:16" s="86" customFormat="1" ht="26.4">
      <c r="A17" s="8">
        <v>1</v>
      </c>
      <c r="B17" s="45" t="s">
        <v>121</v>
      </c>
      <c r="C17" s="2" t="s">
        <v>122</v>
      </c>
      <c r="D17" s="3">
        <v>100</v>
      </c>
      <c r="E17" s="3">
        <v>100</v>
      </c>
      <c r="F17" s="49" t="s">
        <v>33</v>
      </c>
      <c r="G17" s="82"/>
      <c r="H17" s="83"/>
      <c r="I17" s="71"/>
      <c r="J17" s="71"/>
      <c r="K17" s="85"/>
      <c r="L17" s="84"/>
      <c r="M17" s="85"/>
      <c r="N17" s="85"/>
      <c r="O17" s="85"/>
      <c r="P17" s="85"/>
    </row>
    <row r="18" spans="1:16" s="86" customFormat="1" ht="26.4">
      <c r="A18" s="8">
        <v>1</v>
      </c>
      <c r="B18" s="45" t="s">
        <v>121</v>
      </c>
      <c r="C18" s="2" t="s">
        <v>120</v>
      </c>
      <c r="D18" s="3">
        <v>100</v>
      </c>
      <c r="E18" s="3"/>
      <c r="F18" s="49" t="s">
        <v>33</v>
      </c>
      <c r="G18" s="82"/>
      <c r="H18" s="83"/>
      <c r="I18" s="71"/>
      <c r="J18" s="71"/>
      <c r="K18" s="85"/>
      <c r="L18" s="84"/>
      <c r="M18" s="85"/>
      <c r="N18" s="85"/>
      <c r="O18" s="85"/>
      <c r="P18" s="85"/>
    </row>
    <row r="19" spans="1:16" s="86" customFormat="1" ht="40.200000000000003" customHeight="1">
      <c r="A19" s="8">
        <v>2</v>
      </c>
      <c r="B19" s="45" t="s">
        <v>117</v>
      </c>
      <c r="C19" s="2" t="s">
        <v>143</v>
      </c>
      <c r="D19" s="3">
        <v>219.3</v>
      </c>
      <c r="E19" s="3">
        <v>154.4</v>
      </c>
      <c r="F19" s="49" t="s">
        <v>5</v>
      </c>
      <c r="G19" s="82"/>
      <c r="H19" s="83"/>
      <c r="I19" s="87">
        <f>SUM(D19:D23)</f>
        <v>1000</v>
      </c>
      <c r="J19" s="87">
        <f>SUM(E19:E23)</f>
        <v>935.10000000000014</v>
      </c>
      <c r="K19" s="85"/>
      <c r="L19" s="84"/>
      <c r="M19" s="85"/>
      <c r="N19" s="85"/>
      <c r="O19" s="85"/>
      <c r="P19" s="85"/>
    </row>
    <row r="20" spans="1:16" s="92" customFormat="1" ht="31.2">
      <c r="A20" s="8">
        <v>2</v>
      </c>
      <c r="B20" s="45" t="s">
        <v>117</v>
      </c>
      <c r="C20" s="2" t="s">
        <v>251</v>
      </c>
      <c r="D20" s="3">
        <v>323.8</v>
      </c>
      <c r="E20" s="3">
        <v>323.8</v>
      </c>
      <c r="F20" s="49" t="s">
        <v>33</v>
      </c>
      <c r="G20" s="82"/>
      <c r="H20" s="88"/>
      <c r="I20" s="89"/>
      <c r="J20" s="89"/>
      <c r="K20" s="91"/>
      <c r="L20" s="90"/>
      <c r="M20" s="91"/>
      <c r="N20" s="91"/>
      <c r="O20" s="91"/>
      <c r="P20" s="91"/>
    </row>
    <row r="21" spans="1:16" s="92" customFormat="1" ht="26.4">
      <c r="A21" s="8">
        <v>2</v>
      </c>
      <c r="B21" s="45" t="s">
        <v>117</v>
      </c>
      <c r="C21" s="2" t="s">
        <v>119</v>
      </c>
      <c r="D21" s="3">
        <v>158.1</v>
      </c>
      <c r="E21" s="3">
        <v>158.1</v>
      </c>
      <c r="F21" s="49" t="s">
        <v>33</v>
      </c>
      <c r="G21" s="82"/>
      <c r="H21" s="88"/>
      <c r="I21" s="89"/>
      <c r="J21" s="89"/>
      <c r="K21" s="91"/>
      <c r="L21" s="90"/>
      <c r="M21" s="91"/>
      <c r="N21" s="91"/>
      <c r="O21" s="91"/>
      <c r="P21" s="91"/>
    </row>
    <row r="22" spans="1:16" s="92" customFormat="1" ht="26.4">
      <c r="A22" s="8">
        <v>2</v>
      </c>
      <c r="B22" s="45" t="s">
        <v>117</v>
      </c>
      <c r="C22" s="2" t="s">
        <v>118</v>
      </c>
      <c r="D22" s="3">
        <v>264.3</v>
      </c>
      <c r="E22" s="3">
        <v>264.3</v>
      </c>
      <c r="F22" s="49" t="s">
        <v>33</v>
      </c>
      <c r="G22" s="82"/>
      <c r="H22" s="88"/>
      <c r="I22" s="89"/>
      <c r="J22" s="89"/>
      <c r="K22" s="91"/>
      <c r="L22" s="90"/>
      <c r="M22" s="91"/>
      <c r="N22" s="91"/>
      <c r="O22" s="91"/>
      <c r="P22" s="91"/>
    </row>
    <row r="23" spans="1:16" s="92" customFormat="1" ht="26.4">
      <c r="A23" s="8">
        <v>2</v>
      </c>
      <c r="B23" s="45" t="s">
        <v>117</v>
      </c>
      <c r="C23" s="2" t="s">
        <v>116</v>
      </c>
      <c r="D23" s="3">
        <v>34.5</v>
      </c>
      <c r="E23" s="3">
        <v>34.5</v>
      </c>
      <c r="F23" s="49" t="s">
        <v>33</v>
      </c>
      <c r="G23" s="82"/>
      <c r="H23" s="88"/>
      <c r="I23" s="89"/>
      <c r="J23" s="89"/>
      <c r="K23" s="91"/>
      <c r="L23" s="90"/>
      <c r="M23" s="91"/>
      <c r="N23" s="91"/>
      <c r="O23" s="91"/>
      <c r="P23" s="91"/>
    </row>
    <row r="24" spans="1:16" s="63" customFormat="1" ht="31.2">
      <c r="A24" s="8">
        <v>2</v>
      </c>
      <c r="B24" s="45" t="s">
        <v>244</v>
      </c>
      <c r="C24" s="2" t="s">
        <v>245</v>
      </c>
      <c r="D24" s="3">
        <v>150</v>
      </c>
      <c r="E24" s="3"/>
      <c r="F24" s="49" t="s">
        <v>33</v>
      </c>
      <c r="G24" s="40"/>
      <c r="H24" s="60"/>
      <c r="I24" s="50">
        <f>SUM(D24:D29)</f>
        <v>1000</v>
      </c>
      <c r="J24" s="50">
        <f>SUM(E24:E29)</f>
        <v>0</v>
      </c>
      <c r="K24" s="62"/>
      <c r="L24" s="61"/>
      <c r="M24" s="62"/>
      <c r="N24" s="62"/>
      <c r="O24" s="62"/>
      <c r="P24" s="62"/>
    </row>
    <row r="25" spans="1:16" s="63" customFormat="1" ht="31.2">
      <c r="A25" s="8">
        <v>2</v>
      </c>
      <c r="B25" s="45" t="s">
        <v>244</v>
      </c>
      <c r="C25" s="2" t="s">
        <v>246</v>
      </c>
      <c r="D25" s="3">
        <v>150</v>
      </c>
      <c r="E25" s="3"/>
      <c r="F25" s="49" t="s">
        <v>33</v>
      </c>
      <c r="G25" s="40"/>
      <c r="H25" s="60"/>
      <c r="I25" s="51"/>
      <c r="J25" s="51"/>
      <c r="K25" s="62"/>
      <c r="L25" s="61"/>
      <c r="M25" s="62"/>
      <c r="N25" s="62"/>
      <c r="O25" s="62"/>
      <c r="P25" s="62"/>
    </row>
    <row r="26" spans="1:16" s="63" customFormat="1" ht="26.4">
      <c r="A26" s="8">
        <v>2</v>
      </c>
      <c r="B26" s="45" t="s">
        <v>244</v>
      </c>
      <c r="C26" s="2" t="s">
        <v>247</v>
      </c>
      <c r="D26" s="3">
        <v>140</v>
      </c>
      <c r="E26" s="3"/>
      <c r="F26" s="49" t="s">
        <v>33</v>
      </c>
      <c r="G26" s="40"/>
      <c r="H26" s="60"/>
      <c r="I26" s="51"/>
      <c r="J26" s="51"/>
      <c r="K26" s="62"/>
      <c r="L26" s="61"/>
      <c r="M26" s="62"/>
      <c r="N26" s="62"/>
      <c r="O26" s="62"/>
      <c r="P26" s="62"/>
    </row>
    <row r="27" spans="1:16" s="63" customFormat="1" ht="26.4">
      <c r="A27" s="8">
        <v>2</v>
      </c>
      <c r="B27" s="45" t="s">
        <v>244</v>
      </c>
      <c r="C27" s="2" t="s">
        <v>248</v>
      </c>
      <c r="D27" s="3">
        <v>260</v>
      </c>
      <c r="E27" s="3"/>
      <c r="F27" s="49" t="s">
        <v>33</v>
      </c>
      <c r="G27" s="40"/>
      <c r="H27" s="60"/>
      <c r="I27" s="51"/>
      <c r="J27" s="51"/>
      <c r="K27" s="62"/>
      <c r="L27" s="61"/>
      <c r="M27" s="62"/>
      <c r="N27" s="62"/>
      <c r="O27" s="62"/>
      <c r="P27" s="62"/>
    </row>
    <row r="28" spans="1:16" s="63" customFormat="1" ht="26.4">
      <c r="A28" s="8">
        <v>2</v>
      </c>
      <c r="B28" s="45" t="s">
        <v>244</v>
      </c>
      <c r="C28" s="2" t="s">
        <v>249</v>
      </c>
      <c r="D28" s="3">
        <v>100</v>
      </c>
      <c r="E28" s="3"/>
      <c r="F28" s="49" t="s">
        <v>33</v>
      </c>
      <c r="G28" s="40"/>
      <c r="H28" s="60"/>
      <c r="I28" s="51"/>
      <c r="J28" s="51"/>
      <c r="K28" s="62"/>
      <c r="L28" s="61"/>
      <c r="M28" s="62"/>
      <c r="N28" s="62"/>
      <c r="O28" s="62"/>
      <c r="P28" s="62"/>
    </row>
    <row r="29" spans="1:16" s="63" customFormat="1" ht="31.2">
      <c r="A29" s="8">
        <v>2</v>
      </c>
      <c r="B29" s="45" t="s">
        <v>244</v>
      </c>
      <c r="C29" s="2" t="s">
        <v>250</v>
      </c>
      <c r="D29" s="3">
        <v>200</v>
      </c>
      <c r="E29" s="3"/>
      <c r="F29" s="49" t="s">
        <v>33</v>
      </c>
      <c r="G29" s="40"/>
      <c r="H29" s="60"/>
      <c r="I29" s="51"/>
      <c r="J29" s="51"/>
      <c r="K29" s="62"/>
      <c r="L29" s="61"/>
      <c r="M29" s="62"/>
      <c r="N29" s="62"/>
      <c r="O29" s="62"/>
      <c r="P29" s="62"/>
    </row>
    <row r="30" spans="1:16" s="44" customFormat="1" ht="31.2">
      <c r="A30" s="8">
        <v>3</v>
      </c>
      <c r="B30" s="45" t="s">
        <v>113</v>
      </c>
      <c r="C30" s="2" t="s">
        <v>148</v>
      </c>
      <c r="D30" s="3">
        <v>100</v>
      </c>
      <c r="E30" s="3">
        <v>100</v>
      </c>
      <c r="F30" s="49" t="s">
        <v>141</v>
      </c>
      <c r="G30" s="40"/>
      <c r="H30" s="41"/>
      <c r="I30" s="48">
        <f>SUM(D30:D34)</f>
        <v>1000</v>
      </c>
      <c r="J30" s="48">
        <f>SUM(E30:E34)</f>
        <v>981.9</v>
      </c>
      <c r="K30" s="43"/>
      <c r="L30" s="42"/>
      <c r="M30" s="43"/>
      <c r="N30" s="43"/>
      <c r="O30" s="43"/>
      <c r="P30" s="43"/>
    </row>
    <row r="31" spans="1:16" s="44" customFormat="1" ht="26.4">
      <c r="A31" s="8">
        <v>3</v>
      </c>
      <c r="B31" s="45" t="s">
        <v>113</v>
      </c>
      <c r="C31" s="2" t="s">
        <v>115</v>
      </c>
      <c r="D31" s="3">
        <v>350</v>
      </c>
      <c r="E31" s="3">
        <v>350</v>
      </c>
      <c r="F31" s="49" t="s">
        <v>33</v>
      </c>
      <c r="G31" s="40"/>
      <c r="H31" s="41"/>
      <c r="I31" s="18"/>
      <c r="J31" s="18"/>
      <c r="K31" s="43"/>
      <c r="L31" s="42"/>
      <c r="M31" s="43"/>
      <c r="N31" s="43"/>
      <c r="O31" s="43"/>
      <c r="P31" s="43"/>
    </row>
    <row r="32" spans="1:16" s="44" customFormat="1" ht="26.4">
      <c r="A32" s="8">
        <v>3</v>
      </c>
      <c r="B32" s="45" t="s">
        <v>113</v>
      </c>
      <c r="C32" s="46" t="s">
        <v>273</v>
      </c>
      <c r="D32" s="3">
        <v>200</v>
      </c>
      <c r="E32" s="3">
        <v>181.9</v>
      </c>
      <c r="F32" s="49" t="s">
        <v>33</v>
      </c>
      <c r="G32" s="40"/>
      <c r="H32" s="41"/>
      <c r="I32" s="18"/>
      <c r="J32" s="18"/>
      <c r="K32" s="43"/>
      <c r="L32" s="42"/>
      <c r="M32" s="43"/>
      <c r="N32" s="43"/>
      <c r="O32" s="43"/>
      <c r="P32" s="43"/>
    </row>
    <row r="33" spans="1:16" s="44" customFormat="1" ht="26.4">
      <c r="A33" s="8">
        <v>3</v>
      </c>
      <c r="B33" s="45" t="s">
        <v>113</v>
      </c>
      <c r="C33" s="2" t="s">
        <v>114</v>
      </c>
      <c r="D33" s="3">
        <v>100</v>
      </c>
      <c r="E33" s="3">
        <v>100</v>
      </c>
      <c r="F33" s="49" t="s">
        <v>33</v>
      </c>
      <c r="G33" s="40"/>
      <c r="H33" s="41"/>
      <c r="I33" s="18"/>
      <c r="J33" s="18"/>
      <c r="K33" s="43"/>
      <c r="L33" s="42"/>
      <c r="M33" s="43"/>
      <c r="N33" s="43"/>
      <c r="O33" s="43"/>
      <c r="P33" s="43"/>
    </row>
    <row r="34" spans="1:16" s="44" customFormat="1" ht="26.4">
      <c r="A34" s="8">
        <v>3</v>
      </c>
      <c r="B34" s="45" t="s">
        <v>113</v>
      </c>
      <c r="C34" s="2" t="s">
        <v>112</v>
      </c>
      <c r="D34" s="3">
        <v>250</v>
      </c>
      <c r="E34" s="3">
        <v>250</v>
      </c>
      <c r="F34" s="49" t="s">
        <v>33</v>
      </c>
      <c r="G34" s="40"/>
      <c r="H34" s="41"/>
      <c r="I34" s="18"/>
      <c r="J34" s="18"/>
      <c r="K34" s="43"/>
      <c r="L34" s="42"/>
      <c r="M34" s="43"/>
      <c r="N34" s="43"/>
      <c r="O34" s="43"/>
      <c r="P34" s="43"/>
    </row>
    <row r="35" spans="1:16" s="44" customFormat="1" ht="26.4">
      <c r="A35" s="1">
        <v>3</v>
      </c>
      <c r="B35" s="45" t="s">
        <v>187</v>
      </c>
      <c r="C35" s="2" t="s">
        <v>188</v>
      </c>
      <c r="D35" s="99">
        <f>-89.1+150</f>
        <v>60.900000000000006</v>
      </c>
      <c r="E35" s="3"/>
      <c r="F35" s="49" t="s">
        <v>141</v>
      </c>
      <c r="G35" s="40"/>
      <c r="H35" s="41"/>
      <c r="I35" s="48">
        <f>SUM(D35:D39)</f>
        <v>1000</v>
      </c>
      <c r="J35" s="48">
        <f>SUM(E35:E39)</f>
        <v>549.5</v>
      </c>
      <c r="K35" s="43"/>
      <c r="L35" s="42"/>
      <c r="M35" s="43"/>
      <c r="N35" s="43"/>
      <c r="O35" s="43"/>
      <c r="P35" s="43"/>
    </row>
    <row r="36" spans="1:16" s="44" customFormat="1" ht="26.4">
      <c r="A36" s="1">
        <v>3</v>
      </c>
      <c r="B36" s="45" t="s">
        <v>187</v>
      </c>
      <c r="C36" s="2" t="s">
        <v>190</v>
      </c>
      <c r="D36" s="3">
        <v>300</v>
      </c>
      <c r="E36" s="3"/>
      <c r="F36" s="49" t="s">
        <v>33</v>
      </c>
      <c r="G36" s="40"/>
      <c r="H36" s="41"/>
      <c r="I36" s="18"/>
      <c r="J36" s="18"/>
      <c r="K36" s="43"/>
      <c r="L36" s="42"/>
      <c r="M36" s="43"/>
      <c r="N36" s="43"/>
      <c r="O36" s="43"/>
      <c r="P36" s="43"/>
    </row>
    <row r="37" spans="1:16" s="44" customFormat="1" ht="26.4">
      <c r="A37" s="1">
        <v>3</v>
      </c>
      <c r="B37" s="45" t="s">
        <v>187</v>
      </c>
      <c r="C37" s="2" t="s">
        <v>191</v>
      </c>
      <c r="D37" s="3">
        <v>250</v>
      </c>
      <c r="E37" s="3">
        <v>250</v>
      </c>
      <c r="F37" s="49" t="s">
        <v>33</v>
      </c>
      <c r="G37" s="40"/>
      <c r="H37" s="41"/>
      <c r="I37" s="18"/>
      <c r="J37" s="18"/>
      <c r="K37" s="43"/>
      <c r="L37" s="42"/>
      <c r="M37" s="43"/>
      <c r="N37" s="43"/>
      <c r="O37" s="43"/>
      <c r="P37" s="43"/>
    </row>
    <row r="38" spans="1:16" s="96" customFormat="1" ht="26.4">
      <c r="A38" s="126">
        <v>3</v>
      </c>
      <c r="B38" s="126" t="s">
        <v>187</v>
      </c>
      <c r="C38" s="110" t="s">
        <v>278</v>
      </c>
      <c r="D38" s="99">
        <v>89.1</v>
      </c>
      <c r="E38" s="3"/>
      <c r="F38" s="108" t="s">
        <v>33</v>
      </c>
      <c r="G38" s="93"/>
      <c r="H38" s="94"/>
      <c r="I38" s="68"/>
      <c r="J38" s="68"/>
      <c r="K38" s="95"/>
      <c r="L38" s="42"/>
      <c r="M38" s="95"/>
      <c r="N38" s="95"/>
      <c r="O38" s="95"/>
      <c r="P38" s="95"/>
    </row>
    <row r="39" spans="1:16" s="44" customFormat="1" ht="31.2">
      <c r="A39" s="1">
        <v>3</v>
      </c>
      <c r="B39" s="45" t="s">
        <v>187</v>
      </c>
      <c r="C39" s="2" t="s">
        <v>189</v>
      </c>
      <c r="D39" s="3">
        <v>300</v>
      </c>
      <c r="E39" s="3">
        <v>299.5</v>
      </c>
      <c r="F39" s="49" t="s">
        <v>33</v>
      </c>
      <c r="G39" s="40"/>
      <c r="H39" s="41"/>
      <c r="I39" s="18"/>
      <c r="J39" s="18"/>
      <c r="K39" s="43"/>
      <c r="L39" s="42"/>
      <c r="M39" s="43"/>
      <c r="N39" s="43"/>
      <c r="O39" s="43"/>
      <c r="P39" s="43"/>
    </row>
    <row r="40" spans="1:16" s="44" customFormat="1" ht="31.2">
      <c r="A40" s="8">
        <v>3</v>
      </c>
      <c r="B40" s="45" t="s">
        <v>109</v>
      </c>
      <c r="C40" s="2" t="s">
        <v>148</v>
      </c>
      <c r="D40" s="3">
        <v>130</v>
      </c>
      <c r="E40" s="3">
        <v>130</v>
      </c>
      <c r="F40" s="49" t="s">
        <v>141</v>
      </c>
      <c r="G40" s="40"/>
      <c r="H40" s="41"/>
      <c r="I40" s="48">
        <f>SUM(D40:D44)</f>
        <v>1000</v>
      </c>
      <c r="J40" s="48">
        <f>SUM(E40:E44)</f>
        <v>914.5</v>
      </c>
      <c r="K40" s="43"/>
      <c r="L40" s="42"/>
      <c r="M40" s="43"/>
      <c r="N40" s="43"/>
      <c r="O40" s="43"/>
      <c r="P40" s="43"/>
    </row>
    <row r="41" spans="1:16" s="44" customFormat="1" ht="26.4">
      <c r="A41" s="8">
        <v>3</v>
      </c>
      <c r="B41" s="45" t="s">
        <v>109</v>
      </c>
      <c r="C41" s="2" t="s">
        <v>111</v>
      </c>
      <c r="D41" s="3">
        <v>350</v>
      </c>
      <c r="E41" s="3">
        <v>350</v>
      </c>
      <c r="F41" s="49" t="s">
        <v>33</v>
      </c>
      <c r="G41" s="40"/>
      <c r="H41" s="41"/>
      <c r="I41" s="48"/>
      <c r="J41" s="48"/>
      <c r="K41" s="43"/>
      <c r="L41" s="42"/>
      <c r="M41" s="43"/>
      <c r="N41" s="43"/>
      <c r="O41" s="43"/>
      <c r="P41" s="43"/>
    </row>
    <row r="42" spans="1:16" s="44" customFormat="1" ht="26.4">
      <c r="A42" s="8">
        <v>3</v>
      </c>
      <c r="B42" s="45" t="s">
        <v>109</v>
      </c>
      <c r="C42" s="2" t="s">
        <v>110</v>
      </c>
      <c r="D42" s="3">
        <v>350</v>
      </c>
      <c r="E42" s="3">
        <v>284.5</v>
      </c>
      <c r="F42" s="49" t="s">
        <v>33</v>
      </c>
      <c r="G42" s="40"/>
      <c r="H42" s="41"/>
      <c r="I42" s="18"/>
      <c r="J42" s="18"/>
      <c r="K42" s="43"/>
      <c r="L42" s="42"/>
      <c r="M42" s="43"/>
      <c r="N42" s="43"/>
      <c r="O42" s="43"/>
      <c r="P42" s="43"/>
    </row>
    <row r="43" spans="1:16" s="105" customFormat="1" ht="31.2">
      <c r="A43" s="1">
        <v>3</v>
      </c>
      <c r="B43" s="100" t="s">
        <v>109</v>
      </c>
      <c r="C43" s="2" t="s">
        <v>267</v>
      </c>
      <c r="D43" s="3">
        <v>20</v>
      </c>
      <c r="E43" s="3"/>
      <c r="F43" s="49" t="s">
        <v>33</v>
      </c>
      <c r="G43" s="106"/>
      <c r="H43" s="102"/>
      <c r="I43" s="18"/>
      <c r="J43" s="18"/>
      <c r="K43" s="104"/>
      <c r="L43" s="103"/>
      <c r="M43" s="104"/>
      <c r="N43" s="104"/>
      <c r="O43" s="104"/>
      <c r="P43" s="104"/>
    </row>
    <row r="44" spans="1:16" s="44" customFormat="1" ht="26.4">
      <c r="A44" s="8">
        <v>3</v>
      </c>
      <c r="B44" s="45" t="s">
        <v>109</v>
      </c>
      <c r="C44" s="2" t="s">
        <v>108</v>
      </c>
      <c r="D44" s="3">
        <v>150</v>
      </c>
      <c r="E44" s="3">
        <v>150</v>
      </c>
      <c r="F44" s="49" t="s">
        <v>33</v>
      </c>
      <c r="G44" s="40"/>
      <c r="H44" s="41"/>
      <c r="I44" s="18"/>
      <c r="J44" s="18"/>
      <c r="K44" s="43"/>
      <c r="L44" s="42"/>
      <c r="M44" s="43"/>
      <c r="N44" s="43"/>
      <c r="O44" s="43"/>
      <c r="P44" s="43"/>
    </row>
    <row r="45" spans="1:16" s="44" customFormat="1" ht="31.2">
      <c r="A45" s="1">
        <v>4</v>
      </c>
      <c r="B45" s="45" t="s">
        <v>192</v>
      </c>
      <c r="C45" s="2" t="s">
        <v>193</v>
      </c>
      <c r="D45" s="3">
        <v>100</v>
      </c>
      <c r="E45" s="3">
        <v>100</v>
      </c>
      <c r="F45" s="49" t="s">
        <v>33</v>
      </c>
      <c r="G45" s="40"/>
      <c r="H45" s="41"/>
      <c r="I45" s="48">
        <f>SUM(D45:D48)</f>
        <v>1000</v>
      </c>
      <c r="J45" s="48">
        <f>SUM(E45:E48)</f>
        <v>677</v>
      </c>
      <c r="K45" s="43"/>
      <c r="L45" s="42"/>
      <c r="M45" s="43"/>
      <c r="N45" s="43"/>
      <c r="O45" s="43"/>
      <c r="P45" s="43"/>
    </row>
    <row r="46" spans="1:16" s="44" customFormat="1" ht="26.4">
      <c r="A46" s="1">
        <v>4</v>
      </c>
      <c r="B46" s="45" t="s">
        <v>192</v>
      </c>
      <c r="C46" s="2" t="s">
        <v>194</v>
      </c>
      <c r="D46" s="3">
        <v>300</v>
      </c>
      <c r="E46" s="3">
        <v>300</v>
      </c>
      <c r="F46" s="49" t="s">
        <v>33</v>
      </c>
      <c r="G46" s="40"/>
      <c r="H46" s="41"/>
      <c r="I46" s="18"/>
      <c r="J46" s="18"/>
      <c r="K46" s="43"/>
      <c r="L46" s="42"/>
      <c r="M46" s="43"/>
      <c r="N46" s="43"/>
      <c r="O46" s="43"/>
      <c r="P46" s="43"/>
    </row>
    <row r="47" spans="1:16" s="44" customFormat="1" ht="26.4">
      <c r="A47" s="1">
        <v>4</v>
      </c>
      <c r="B47" s="45" t="s">
        <v>192</v>
      </c>
      <c r="C47" s="2" t="s">
        <v>195</v>
      </c>
      <c r="D47" s="3">
        <v>350</v>
      </c>
      <c r="E47" s="3">
        <v>30</v>
      </c>
      <c r="F47" s="49" t="s">
        <v>33</v>
      </c>
      <c r="G47" s="40"/>
      <c r="H47" s="41"/>
      <c r="I47" s="18"/>
      <c r="J47" s="18"/>
      <c r="K47" s="43"/>
      <c r="L47" s="42"/>
      <c r="M47" s="43"/>
      <c r="N47" s="43"/>
      <c r="O47" s="43"/>
      <c r="P47" s="43"/>
    </row>
    <row r="48" spans="1:16" s="44" customFormat="1" ht="31.2">
      <c r="A48" s="1">
        <v>4</v>
      </c>
      <c r="B48" s="45" t="s">
        <v>192</v>
      </c>
      <c r="C48" s="2" t="s">
        <v>196</v>
      </c>
      <c r="D48" s="3">
        <v>250</v>
      </c>
      <c r="E48" s="3">
        <v>247</v>
      </c>
      <c r="F48" s="49" t="s">
        <v>33</v>
      </c>
      <c r="G48" s="40"/>
      <c r="H48" s="41"/>
      <c r="I48" s="18"/>
      <c r="J48" s="18"/>
      <c r="K48" s="43"/>
      <c r="L48" s="42"/>
      <c r="M48" s="43"/>
      <c r="N48" s="43"/>
      <c r="O48" s="43"/>
      <c r="P48" s="43"/>
    </row>
    <row r="49" spans="1:16" s="44" customFormat="1" ht="48.6" customHeight="1">
      <c r="A49" s="8">
        <v>5</v>
      </c>
      <c r="B49" s="45" t="s">
        <v>84</v>
      </c>
      <c r="C49" s="2" t="s">
        <v>156</v>
      </c>
      <c r="D49" s="3">
        <v>40</v>
      </c>
      <c r="E49" s="3">
        <v>40</v>
      </c>
      <c r="F49" s="100" t="s">
        <v>141</v>
      </c>
      <c r="G49" s="40"/>
      <c r="H49" s="41"/>
      <c r="I49" s="48">
        <f>SUM(D49:D67)</f>
        <v>1000</v>
      </c>
      <c r="J49" s="48">
        <f>SUM(E49:E67)</f>
        <v>579</v>
      </c>
      <c r="K49" s="43"/>
      <c r="L49" s="42"/>
      <c r="M49" s="43"/>
      <c r="N49" s="43"/>
      <c r="O49" s="43"/>
      <c r="P49" s="43"/>
    </row>
    <row r="50" spans="1:16" s="44" customFormat="1" ht="31.2">
      <c r="A50" s="8">
        <v>5</v>
      </c>
      <c r="B50" s="45" t="s">
        <v>84</v>
      </c>
      <c r="C50" s="2" t="s">
        <v>142</v>
      </c>
      <c r="D50" s="3">
        <v>30</v>
      </c>
      <c r="E50" s="3">
        <v>30</v>
      </c>
      <c r="F50" s="100" t="s">
        <v>141</v>
      </c>
      <c r="G50" s="40"/>
      <c r="H50" s="41"/>
      <c r="I50" s="18"/>
      <c r="J50" s="18"/>
      <c r="K50" s="43"/>
      <c r="L50" s="42"/>
      <c r="M50" s="43"/>
      <c r="N50" s="43"/>
      <c r="O50" s="43"/>
      <c r="P50" s="43"/>
    </row>
    <row r="51" spans="1:16" s="96" customFormat="1" ht="31.2">
      <c r="A51" s="1">
        <v>5</v>
      </c>
      <c r="B51" s="45" t="s">
        <v>84</v>
      </c>
      <c r="C51" s="2" t="s">
        <v>260</v>
      </c>
      <c r="D51" s="3">
        <v>400</v>
      </c>
      <c r="E51" s="3"/>
      <c r="F51" s="100" t="s">
        <v>141</v>
      </c>
      <c r="G51" s="93"/>
      <c r="H51" s="94"/>
      <c r="I51" s="65"/>
      <c r="J51" s="65"/>
      <c r="K51" s="95"/>
      <c r="L51" s="42"/>
      <c r="M51" s="95"/>
      <c r="N51" s="95"/>
      <c r="O51" s="95"/>
      <c r="P51" s="95"/>
    </row>
    <row r="52" spans="1:16" s="44" customFormat="1" ht="39.6">
      <c r="A52" s="8">
        <v>5</v>
      </c>
      <c r="B52" s="45" t="s">
        <v>84</v>
      </c>
      <c r="C52" s="2" t="s">
        <v>280</v>
      </c>
      <c r="D52" s="3">
        <v>10</v>
      </c>
      <c r="E52" s="3">
        <v>10</v>
      </c>
      <c r="F52" s="100" t="s">
        <v>5</v>
      </c>
      <c r="G52" s="40"/>
      <c r="H52" s="41"/>
      <c r="I52" s="18"/>
      <c r="J52" s="18"/>
      <c r="K52" s="43"/>
      <c r="L52" s="42"/>
      <c r="M52" s="43"/>
      <c r="N52" s="43"/>
      <c r="O52" s="43"/>
      <c r="P52" s="43"/>
    </row>
    <row r="53" spans="1:16" s="44" customFormat="1" ht="39.6">
      <c r="A53" s="8">
        <v>5</v>
      </c>
      <c r="B53" s="45" t="s">
        <v>84</v>
      </c>
      <c r="C53" s="2" t="s">
        <v>83</v>
      </c>
      <c r="D53" s="3">
        <v>30</v>
      </c>
      <c r="E53" s="3">
        <v>30</v>
      </c>
      <c r="F53" s="100" t="s">
        <v>5</v>
      </c>
      <c r="G53" s="40"/>
      <c r="H53" s="41"/>
      <c r="I53" s="18"/>
      <c r="J53" s="18"/>
      <c r="K53" s="43"/>
      <c r="L53" s="42"/>
      <c r="M53" s="43"/>
      <c r="N53" s="43"/>
      <c r="O53" s="43"/>
      <c r="P53" s="43"/>
    </row>
    <row r="54" spans="1:16" s="44" customFormat="1" ht="39.6">
      <c r="A54" s="8">
        <v>5</v>
      </c>
      <c r="B54" s="45" t="s">
        <v>84</v>
      </c>
      <c r="C54" s="2" t="s">
        <v>149</v>
      </c>
      <c r="D54" s="3">
        <v>10</v>
      </c>
      <c r="E54" s="3">
        <v>10</v>
      </c>
      <c r="F54" s="100" t="s">
        <v>5</v>
      </c>
      <c r="G54" s="40"/>
      <c r="H54" s="41"/>
      <c r="I54" s="18"/>
      <c r="J54" s="18"/>
      <c r="K54" s="43"/>
      <c r="L54" s="42"/>
      <c r="M54" s="43"/>
      <c r="N54" s="43"/>
      <c r="O54" s="43"/>
      <c r="P54" s="43"/>
    </row>
    <row r="55" spans="1:16" s="44" customFormat="1" ht="39.6">
      <c r="A55" s="8">
        <v>5</v>
      </c>
      <c r="B55" s="45" t="s">
        <v>84</v>
      </c>
      <c r="C55" s="2" t="s">
        <v>81</v>
      </c>
      <c r="D55" s="3">
        <v>30</v>
      </c>
      <c r="E55" s="3">
        <v>30</v>
      </c>
      <c r="F55" s="100" t="s">
        <v>5</v>
      </c>
      <c r="G55" s="40"/>
      <c r="H55" s="41"/>
      <c r="I55" s="18"/>
      <c r="J55" s="18"/>
      <c r="K55" s="43"/>
      <c r="L55" s="42"/>
      <c r="M55" s="43"/>
      <c r="N55" s="43"/>
      <c r="O55" s="43"/>
      <c r="P55" s="43"/>
    </row>
    <row r="56" spans="1:16" s="44" customFormat="1" ht="26.4">
      <c r="A56" s="8">
        <v>5</v>
      </c>
      <c r="B56" s="45" t="s">
        <v>84</v>
      </c>
      <c r="C56" s="2" t="s">
        <v>107</v>
      </c>
      <c r="D56" s="3">
        <v>50</v>
      </c>
      <c r="E56" s="3">
        <v>50</v>
      </c>
      <c r="F56" s="100" t="s">
        <v>33</v>
      </c>
      <c r="G56" s="40"/>
      <c r="H56" s="41"/>
      <c r="I56" s="18"/>
      <c r="J56" s="18"/>
      <c r="K56" s="43"/>
      <c r="L56" s="42"/>
      <c r="M56" s="43"/>
      <c r="N56" s="43"/>
      <c r="O56" s="43"/>
      <c r="P56" s="43"/>
    </row>
    <row r="57" spans="1:16" s="44" customFormat="1" ht="26.4">
      <c r="A57" s="8">
        <v>5</v>
      </c>
      <c r="B57" s="45" t="s">
        <v>84</v>
      </c>
      <c r="C57" s="2" t="s">
        <v>106</v>
      </c>
      <c r="D57" s="3">
        <v>30</v>
      </c>
      <c r="E57" s="3">
        <v>30</v>
      </c>
      <c r="F57" s="100" t="s">
        <v>33</v>
      </c>
      <c r="G57" s="40"/>
      <c r="H57" s="41"/>
      <c r="I57" s="18"/>
      <c r="J57" s="18"/>
      <c r="K57" s="43"/>
      <c r="L57" s="42"/>
      <c r="M57" s="43"/>
      <c r="N57" s="43"/>
      <c r="O57" s="43"/>
      <c r="P57" s="43"/>
    </row>
    <row r="58" spans="1:16" s="44" customFormat="1" ht="26.4">
      <c r="A58" s="8">
        <v>5</v>
      </c>
      <c r="B58" s="45" t="s">
        <v>84</v>
      </c>
      <c r="C58" s="2" t="s">
        <v>146</v>
      </c>
      <c r="D58" s="3">
        <v>50</v>
      </c>
      <c r="E58" s="3">
        <v>50</v>
      </c>
      <c r="F58" s="100" t="s">
        <v>33</v>
      </c>
      <c r="G58" s="40"/>
      <c r="H58" s="41"/>
      <c r="I58" s="18"/>
      <c r="J58" s="18"/>
      <c r="K58" s="43"/>
      <c r="L58" s="42"/>
      <c r="M58" s="43"/>
      <c r="N58" s="43"/>
      <c r="O58" s="43"/>
      <c r="P58" s="43"/>
    </row>
    <row r="59" spans="1:16" s="44" customFormat="1" ht="26.4">
      <c r="A59" s="8">
        <v>5</v>
      </c>
      <c r="B59" s="45" t="s">
        <v>84</v>
      </c>
      <c r="C59" s="2" t="s">
        <v>147</v>
      </c>
      <c r="D59" s="3">
        <v>30</v>
      </c>
      <c r="E59" s="3">
        <v>30</v>
      </c>
      <c r="F59" s="100" t="s">
        <v>33</v>
      </c>
      <c r="G59" s="40"/>
      <c r="H59" s="41"/>
      <c r="I59" s="18"/>
      <c r="J59" s="18"/>
      <c r="K59" s="43"/>
      <c r="L59" s="42"/>
      <c r="M59" s="43"/>
      <c r="N59" s="43"/>
      <c r="O59" s="43"/>
      <c r="P59" s="43"/>
    </row>
    <row r="60" spans="1:16" s="44" customFormat="1" ht="31.2">
      <c r="A60" s="1">
        <v>5</v>
      </c>
      <c r="B60" s="45" t="s">
        <v>84</v>
      </c>
      <c r="C60" s="2" t="s">
        <v>261</v>
      </c>
      <c r="D60" s="3">
        <v>20</v>
      </c>
      <c r="E60" s="3"/>
      <c r="F60" s="100" t="s">
        <v>33</v>
      </c>
      <c r="G60" s="40"/>
      <c r="H60" s="41"/>
      <c r="I60" s="18"/>
      <c r="J60" s="18"/>
      <c r="K60" s="43"/>
      <c r="L60" s="42"/>
      <c r="M60" s="43"/>
      <c r="N60" s="43"/>
      <c r="O60" s="43"/>
      <c r="P60" s="43"/>
    </row>
    <row r="61" spans="1:16" s="44" customFormat="1" ht="26.4">
      <c r="A61" s="8">
        <v>5</v>
      </c>
      <c r="B61" s="45" t="s">
        <v>84</v>
      </c>
      <c r="C61" s="2" t="s">
        <v>18</v>
      </c>
      <c r="D61" s="3">
        <v>50</v>
      </c>
      <c r="E61" s="3">
        <v>50</v>
      </c>
      <c r="F61" s="100" t="s">
        <v>33</v>
      </c>
      <c r="G61" s="40"/>
      <c r="H61" s="41"/>
      <c r="I61" s="18"/>
      <c r="J61" s="18"/>
      <c r="K61" s="43"/>
      <c r="L61" s="42"/>
      <c r="M61" s="43"/>
      <c r="N61" s="43"/>
      <c r="O61" s="43"/>
      <c r="P61" s="43"/>
    </row>
    <row r="62" spans="1:16" s="44" customFormat="1" ht="26.4">
      <c r="A62" s="8">
        <v>5</v>
      </c>
      <c r="B62" s="45" t="s">
        <v>84</v>
      </c>
      <c r="C62" s="2" t="s">
        <v>105</v>
      </c>
      <c r="D62" s="3">
        <v>30</v>
      </c>
      <c r="E62" s="3">
        <v>30</v>
      </c>
      <c r="F62" s="100" t="s">
        <v>33</v>
      </c>
      <c r="G62" s="40"/>
      <c r="H62" s="41"/>
      <c r="I62" s="18"/>
      <c r="J62" s="18"/>
      <c r="K62" s="43"/>
      <c r="L62" s="42"/>
      <c r="M62" s="43"/>
      <c r="N62" s="43"/>
      <c r="O62" s="43"/>
      <c r="P62" s="43"/>
    </row>
    <row r="63" spans="1:16" s="44" customFormat="1" ht="26.4">
      <c r="A63" s="8">
        <v>5</v>
      </c>
      <c r="B63" s="45" t="s">
        <v>84</v>
      </c>
      <c r="C63" s="2" t="s">
        <v>104</v>
      </c>
      <c r="D63" s="3">
        <v>30</v>
      </c>
      <c r="E63" s="3">
        <v>29</v>
      </c>
      <c r="F63" s="100" t="s">
        <v>33</v>
      </c>
      <c r="G63" s="40"/>
      <c r="H63" s="41"/>
      <c r="I63" s="18"/>
      <c r="J63" s="18"/>
      <c r="K63" s="43"/>
      <c r="L63" s="42"/>
      <c r="M63" s="43"/>
      <c r="N63" s="43"/>
      <c r="O63" s="43"/>
      <c r="P63" s="43"/>
    </row>
    <row r="64" spans="1:16" s="44" customFormat="1" ht="26.4">
      <c r="A64" s="8">
        <v>5</v>
      </c>
      <c r="B64" s="45" t="s">
        <v>84</v>
      </c>
      <c r="C64" s="2" t="s">
        <v>103</v>
      </c>
      <c r="D64" s="3">
        <v>30</v>
      </c>
      <c r="E64" s="3">
        <v>30</v>
      </c>
      <c r="F64" s="100" t="s">
        <v>33</v>
      </c>
      <c r="G64" s="40"/>
      <c r="H64" s="41"/>
      <c r="I64" s="18"/>
      <c r="J64" s="18"/>
      <c r="K64" s="43"/>
      <c r="L64" s="42"/>
      <c r="M64" s="43"/>
      <c r="N64" s="43"/>
      <c r="O64" s="43"/>
      <c r="P64" s="43"/>
    </row>
    <row r="65" spans="1:16" s="44" customFormat="1" ht="26.4">
      <c r="A65" s="8">
        <v>5</v>
      </c>
      <c r="B65" s="45" t="s">
        <v>84</v>
      </c>
      <c r="C65" s="2" t="s">
        <v>102</v>
      </c>
      <c r="D65" s="3">
        <v>50</v>
      </c>
      <c r="E65" s="3">
        <v>50</v>
      </c>
      <c r="F65" s="100" t="s">
        <v>33</v>
      </c>
      <c r="G65" s="40"/>
      <c r="H65" s="41"/>
      <c r="I65" s="18"/>
      <c r="J65" s="18"/>
      <c r="K65" s="43"/>
      <c r="L65" s="42"/>
      <c r="M65" s="43"/>
      <c r="N65" s="43"/>
      <c r="O65" s="43"/>
      <c r="P65" s="43"/>
    </row>
    <row r="66" spans="1:16" s="44" customFormat="1" ht="26.4">
      <c r="A66" s="8">
        <v>5</v>
      </c>
      <c r="B66" s="45" t="s">
        <v>84</v>
      </c>
      <c r="C66" s="2" t="s">
        <v>101</v>
      </c>
      <c r="D66" s="3">
        <v>50</v>
      </c>
      <c r="E66" s="3">
        <v>50</v>
      </c>
      <c r="F66" s="100" t="s">
        <v>33</v>
      </c>
      <c r="G66" s="40"/>
      <c r="H66" s="41"/>
      <c r="I66" s="18"/>
      <c r="J66" s="18"/>
      <c r="K66" s="43"/>
      <c r="L66" s="42"/>
      <c r="M66" s="43"/>
      <c r="N66" s="43"/>
      <c r="O66" s="43"/>
      <c r="P66" s="43"/>
    </row>
    <row r="67" spans="1:16" s="44" customFormat="1" ht="31.2">
      <c r="A67" s="8">
        <v>5</v>
      </c>
      <c r="B67" s="45" t="s">
        <v>84</v>
      </c>
      <c r="C67" s="2" t="s">
        <v>100</v>
      </c>
      <c r="D67" s="3">
        <v>30</v>
      </c>
      <c r="E67" s="3">
        <v>30</v>
      </c>
      <c r="F67" s="100" t="s">
        <v>33</v>
      </c>
      <c r="G67" s="40"/>
      <c r="H67" s="41"/>
      <c r="I67" s="18"/>
      <c r="J67" s="18"/>
      <c r="K67" s="43"/>
      <c r="L67" s="42"/>
      <c r="M67" s="43"/>
      <c r="N67" s="43"/>
      <c r="O67" s="43"/>
      <c r="P67" s="43"/>
    </row>
    <row r="68" spans="1:16" s="44" customFormat="1" ht="48.6" customHeight="1">
      <c r="A68" s="8">
        <v>5</v>
      </c>
      <c r="B68" s="45" t="s">
        <v>82</v>
      </c>
      <c r="C68" s="2" t="s">
        <v>156</v>
      </c>
      <c r="D68" s="3">
        <v>40</v>
      </c>
      <c r="E68" s="3">
        <v>40</v>
      </c>
      <c r="F68" s="100" t="s">
        <v>141</v>
      </c>
      <c r="G68" s="40"/>
      <c r="H68" s="41"/>
      <c r="I68" s="48">
        <f>SUM(D68:D88)</f>
        <v>1000</v>
      </c>
      <c r="J68" s="48">
        <f>SUM(E68:E88)</f>
        <v>630.79999999999995</v>
      </c>
      <c r="K68" s="43"/>
      <c r="L68" s="42"/>
      <c r="M68" s="43"/>
      <c r="N68" s="43"/>
      <c r="O68" s="43"/>
      <c r="P68" s="43"/>
    </row>
    <row r="69" spans="1:16" s="44" customFormat="1" ht="31.2">
      <c r="A69" s="8">
        <v>5</v>
      </c>
      <c r="B69" s="45" t="s">
        <v>82</v>
      </c>
      <c r="C69" s="2" t="s">
        <v>142</v>
      </c>
      <c r="D69" s="3">
        <v>30</v>
      </c>
      <c r="E69" s="3">
        <v>30</v>
      </c>
      <c r="F69" s="100" t="s">
        <v>141</v>
      </c>
      <c r="G69" s="40"/>
      <c r="H69" s="41"/>
      <c r="I69" s="18"/>
      <c r="J69" s="18"/>
      <c r="K69" s="43"/>
      <c r="L69" s="42"/>
      <c r="M69" s="43"/>
      <c r="N69" s="43"/>
      <c r="O69" s="43"/>
      <c r="P69" s="43"/>
    </row>
    <row r="70" spans="1:16" s="44" customFormat="1" ht="39.6">
      <c r="A70" s="8">
        <v>5</v>
      </c>
      <c r="B70" s="45" t="s">
        <v>82</v>
      </c>
      <c r="C70" s="2" t="s">
        <v>279</v>
      </c>
      <c r="D70" s="3">
        <v>10</v>
      </c>
      <c r="E70" s="3">
        <v>10</v>
      </c>
      <c r="F70" s="100" t="s">
        <v>5</v>
      </c>
      <c r="G70" s="40"/>
      <c r="H70" s="41"/>
      <c r="I70" s="18"/>
      <c r="J70" s="18"/>
      <c r="K70" s="43"/>
      <c r="L70" s="42"/>
      <c r="M70" s="43"/>
      <c r="N70" s="43"/>
      <c r="O70" s="43"/>
      <c r="P70" s="43"/>
    </row>
    <row r="71" spans="1:16" s="44" customFormat="1" ht="39.6">
      <c r="A71" s="8">
        <v>5</v>
      </c>
      <c r="B71" s="45" t="s">
        <v>82</v>
      </c>
      <c r="C71" s="2" t="s">
        <v>83</v>
      </c>
      <c r="D71" s="3">
        <v>30</v>
      </c>
      <c r="E71" s="3">
        <v>30</v>
      </c>
      <c r="F71" s="100" t="s">
        <v>5</v>
      </c>
      <c r="G71" s="40"/>
      <c r="H71" s="41"/>
      <c r="I71" s="18"/>
      <c r="J71" s="18"/>
      <c r="K71" s="43"/>
      <c r="L71" s="42"/>
      <c r="M71" s="43"/>
      <c r="N71" s="43"/>
      <c r="O71" s="43"/>
      <c r="P71" s="43"/>
    </row>
    <row r="72" spans="1:16" s="44" customFormat="1" ht="46.8">
      <c r="A72" s="8">
        <v>5</v>
      </c>
      <c r="B72" s="45" t="s">
        <v>82</v>
      </c>
      <c r="C72" s="2" t="s">
        <v>150</v>
      </c>
      <c r="D72" s="3">
        <v>30</v>
      </c>
      <c r="E72" s="3">
        <v>30</v>
      </c>
      <c r="F72" s="100" t="s">
        <v>5</v>
      </c>
      <c r="G72" s="40"/>
      <c r="H72" s="41"/>
      <c r="I72" s="18"/>
      <c r="J72" s="18"/>
      <c r="K72" s="43"/>
      <c r="L72" s="42"/>
      <c r="M72" s="43"/>
      <c r="N72" s="43"/>
      <c r="O72" s="43"/>
      <c r="P72" s="43"/>
    </row>
    <row r="73" spans="1:16" s="44" customFormat="1" ht="39.6">
      <c r="A73" s="8">
        <v>5</v>
      </c>
      <c r="B73" s="45" t="s">
        <v>82</v>
      </c>
      <c r="C73" s="2" t="s">
        <v>81</v>
      </c>
      <c r="D73" s="3">
        <v>30</v>
      </c>
      <c r="E73" s="3">
        <v>29.8</v>
      </c>
      <c r="F73" s="100" t="s">
        <v>5</v>
      </c>
      <c r="G73" s="40"/>
      <c r="H73" s="41"/>
      <c r="I73" s="18"/>
      <c r="J73" s="18"/>
      <c r="K73" s="43"/>
      <c r="L73" s="42"/>
      <c r="M73" s="43"/>
      <c r="N73" s="43"/>
      <c r="O73" s="43"/>
      <c r="P73" s="43"/>
    </row>
    <row r="74" spans="1:16" s="44" customFormat="1" ht="26.4">
      <c r="A74" s="8">
        <v>5</v>
      </c>
      <c r="B74" s="45" t="s">
        <v>82</v>
      </c>
      <c r="C74" s="2" t="s">
        <v>105</v>
      </c>
      <c r="D74" s="3">
        <v>30</v>
      </c>
      <c r="E74" s="3">
        <v>30</v>
      </c>
      <c r="F74" s="100" t="s">
        <v>33</v>
      </c>
      <c r="G74" s="40"/>
      <c r="H74" s="41"/>
      <c r="I74" s="18"/>
      <c r="J74" s="18"/>
      <c r="K74" s="43"/>
      <c r="L74" s="42"/>
      <c r="M74" s="43"/>
      <c r="N74" s="43"/>
      <c r="O74" s="43"/>
      <c r="P74" s="43"/>
    </row>
    <row r="75" spans="1:16" s="44" customFormat="1" ht="26.4">
      <c r="A75" s="8">
        <v>5</v>
      </c>
      <c r="B75" s="45" t="s">
        <v>82</v>
      </c>
      <c r="C75" s="2" t="s">
        <v>103</v>
      </c>
      <c r="D75" s="3">
        <v>30</v>
      </c>
      <c r="E75" s="3">
        <v>30</v>
      </c>
      <c r="F75" s="100" t="s">
        <v>33</v>
      </c>
      <c r="G75" s="40"/>
      <c r="H75" s="41"/>
      <c r="I75" s="18"/>
      <c r="J75" s="18"/>
      <c r="K75" s="43"/>
      <c r="L75" s="42"/>
      <c r="M75" s="43"/>
      <c r="N75" s="43"/>
      <c r="O75" s="43"/>
      <c r="P75" s="43"/>
    </row>
    <row r="76" spans="1:16" s="44" customFormat="1" ht="26.4">
      <c r="A76" s="8">
        <v>5</v>
      </c>
      <c r="B76" s="45" t="s">
        <v>82</v>
      </c>
      <c r="C76" s="2" t="s">
        <v>104</v>
      </c>
      <c r="D76" s="3">
        <v>30</v>
      </c>
      <c r="E76" s="3">
        <v>29</v>
      </c>
      <c r="F76" s="100" t="s">
        <v>33</v>
      </c>
      <c r="G76" s="40"/>
      <c r="H76" s="41"/>
      <c r="I76" s="18"/>
      <c r="J76" s="18"/>
      <c r="K76" s="43"/>
      <c r="L76" s="42"/>
      <c r="M76" s="43"/>
      <c r="N76" s="43"/>
      <c r="O76" s="43"/>
      <c r="P76" s="43"/>
    </row>
    <row r="77" spans="1:16" s="44" customFormat="1" ht="31.2">
      <c r="A77" s="8">
        <v>5</v>
      </c>
      <c r="B77" s="45" t="s">
        <v>82</v>
      </c>
      <c r="C77" s="2" t="s">
        <v>100</v>
      </c>
      <c r="D77" s="3">
        <v>50</v>
      </c>
      <c r="E77" s="3">
        <v>50</v>
      </c>
      <c r="F77" s="100" t="s">
        <v>33</v>
      </c>
      <c r="G77" s="40"/>
      <c r="H77" s="41"/>
      <c r="I77" s="18"/>
      <c r="J77" s="18"/>
      <c r="K77" s="43"/>
      <c r="L77" s="42"/>
      <c r="M77" s="43"/>
      <c r="N77" s="43"/>
      <c r="O77" s="43"/>
      <c r="P77" s="43"/>
    </row>
    <row r="78" spans="1:16" ht="26.4">
      <c r="A78" s="8">
        <v>5</v>
      </c>
      <c r="B78" s="45" t="s">
        <v>82</v>
      </c>
      <c r="C78" s="2" t="s">
        <v>146</v>
      </c>
      <c r="D78" s="3">
        <v>30</v>
      </c>
      <c r="E78" s="3">
        <v>30</v>
      </c>
      <c r="F78" s="100" t="s">
        <v>33</v>
      </c>
      <c r="J78" s="18"/>
    </row>
    <row r="79" spans="1:16" ht="26.4">
      <c r="A79" s="8">
        <v>5</v>
      </c>
      <c r="B79" s="45" t="s">
        <v>82</v>
      </c>
      <c r="C79" s="2" t="s">
        <v>147</v>
      </c>
      <c r="D79" s="3">
        <v>30</v>
      </c>
      <c r="E79" s="3">
        <v>30</v>
      </c>
      <c r="F79" s="100" t="s">
        <v>33</v>
      </c>
      <c r="J79" s="18"/>
    </row>
    <row r="80" spans="1:16" ht="31.2">
      <c r="A80" s="1">
        <v>5</v>
      </c>
      <c r="B80" s="45" t="s">
        <v>82</v>
      </c>
      <c r="C80" s="2" t="s">
        <v>261</v>
      </c>
      <c r="D80" s="3">
        <v>35</v>
      </c>
      <c r="E80" s="128"/>
      <c r="F80" s="100" t="s">
        <v>33</v>
      </c>
      <c r="J80" s="18"/>
    </row>
    <row r="81" spans="1:16" s="44" customFormat="1" ht="26.4">
      <c r="A81" s="8">
        <v>5</v>
      </c>
      <c r="B81" s="45" t="s">
        <v>82</v>
      </c>
      <c r="C81" s="2" t="s">
        <v>102</v>
      </c>
      <c r="D81" s="3">
        <v>50</v>
      </c>
      <c r="E81" s="3">
        <v>34</v>
      </c>
      <c r="F81" s="100" t="s">
        <v>33</v>
      </c>
      <c r="G81" s="40"/>
      <c r="H81" s="41"/>
      <c r="I81" s="18"/>
      <c r="J81" s="18"/>
      <c r="K81" s="43"/>
      <c r="L81" s="42"/>
      <c r="M81" s="43"/>
      <c r="N81" s="43"/>
      <c r="O81" s="43"/>
      <c r="P81" s="43"/>
    </row>
    <row r="82" spans="1:16" s="44" customFormat="1" ht="31.2">
      <c r="A82" s="1">
        <v>5</v>
      </c>
      <c r="B82" s="45" t="s">
        <v>82</v>
      </c>
      <c r="C82" s="2" t="s">
        <v>262</v>
      </c>
      <c r="D82" s="3">
        <v>54</v>
      </c>
      <c r="E82" s="129"/>
      <c r="F82" s="100" t="s">
        <v>33</v>
      </c>
      <c r="G82" s="40"/>
      <c r="H82" s="41"/>
      <c r="I82" s="18"/>
      <c r="J82" s="18"/>
      <c r="K82" s="43"/>
      <c r="L82" s="42"/>
      <c r="M82" s="43"/>
      <c r="N82" s="43"/>
      <c r="O82" s="43"/>
      <c r="P82" s="43"/>
    </row>
    <row r="83" spans="1:16" s="44" customFormat="1" ht="26.4">
      <c r="A83" s="8">
        <v>5</v>
      </c>
      <c r="B83" s="45" t="s">
        <v>82</v>
      </c>
      <c r="C83" s="2" t="s">
        <v>101</v>
      </c>
      <c r="D83" s="3">
        <v>50</v>
      </c>
      <c r="E83" s="3">
        <v>50</v>
      </c>
      <c r="F83" s="100" t="s">
        <v>33</v>
      </c>
      <c r="G83" s="40"/>
      <c r="H83" s="41"/>
      <c r="I83" s="18"/>
      <c r="J83" s="18"/>
      <c r="K83" s="43"/>
      <c r="L83" s="42"/>
      <c r="M83" s="43"/>
      <c r="N83" s="43"/>
      <c r="O83" s="43"/>
      <c r="P83" s="43"/>
    </row>
    <row r="84" spans="1:16" s="44" customFormat="1" ht="26.4">
      <c r="A84" s="1">
        <v>5</v>
      </c>
      <c r="B84" s="45" t="s">
        <v>82</v>
      </c>
      <c r="C84" s="2" t="s">
        <v>263</v>
      </c>
      <c r="D84" s="3">
        <v>50</v>
      </c>
      <c r="E84" s="129"/>
      <c r="F84" s="100" t="s">
        <v>33</v>
      </c>
      <c r="G84" s="40"/>
      <c r="H84" s="41"/>
      <c r="I84" s="18"/>
      <c r="J84" s="18"/>
      <c r="K84" s="43"/>
      <c r="L84" s="42"/>
      <c r="M84" s="43"/>
      <c r="N84" s="43"/>
      <c r="O84" s="43"/>
      <c r="P84" s="43"/>
    </row>
    <row r="85" spans="1:16" s="44" customFormat="1" ht="26.4">
      <c r="A85" s="8">
        <v>5</v>
      </c>
      <c r="B85" s="45" t="s">
        <v>82</v>
      </c>
      <c r="C85" s="2" t="s">
        <v>107</v>
      </c>
      <c r="D85" s="3">
        <v>150</v>
      </c>
      <c r="E85" s="3">
        <v>150</v>
      </c>
      <c r="F85" s="100" t="s">
        <v>33</v>
      </c>
      <c r="G85" s="40"/>
      <c r="H85" s="41"/>
      <c r="I85" s="18"/>
      <c r="J85" s="18"/>
      <c r="K85" s="43"/>
      <c r="L85" s="42"/>
      <c r="M85" s="43"/>
      <c r="N85" s="43"/>
      <c r="O85" s="43"/>
      <c r="P85" s="43"/>
    </row>
    <row r="86" spans="1:16" s="44" customFormat="1" ht="26.4">
      <c r="A86" s="8">
        <v>5</v>
      </c>
      <c r="B86" s="45" t="s">
        <v>82</v>
      </c>
      <c r="C86" s="2" t="s">
        <v>106</v>
      </c>
      <c r="D86" s="3">
        <v>30</v>
      </c>
      <c r="E86" s="3">
        <v>28</v>
      </c>
      <c r="F86" s="100" t="s">
        <v>33</v>
      </c>
      <c r="G86" s="40"/>
      <c r="H86" s="41"/>
      <c r="I86" s="18"/>
      <c r="J86" s="18"/>
      <c r="K86" s="43"/>
      <c r="L86" s="42"/>
      <c r="M86" s="43"/>
      <c r="N86" s="43"/>
      <c r="O86" s="43"/>
      <c r="P86" s="43"/>
    </row>
    <row r="87" spans="1:16" ht="31.2">
      <c r="A87" s="1">
        <v>5</v>
      </c>
      <c r="B87" s="45" t="s">
        <v>82</v>
      </c>
      <c r="C87" s="2" t="s">
        <v>264</v>
      </c>
      <c r="D87" s="3">
        <v>61</v>
      </c>
      <c r="E87" s="128"/>
      <c r="F87" s="100" t="s">
        <v>33</v>
      </c>
      <c r="J87" s="18"/>
    </row>
    <row r="88" spans="1:16" s="44" customFormat="1" ht="30" customHeight="1">
      <c r="A88" s="8">
        <v>5</v>
      </c>
      <c r="B88" s="45" t="s">
        <v>82</v>
      </c>
      <c r="C88" s="2" t="s">
        <v>157</v>
      </c>
      <c r="D88" s="3">
        <f>50+100</f>
        <v>150</v>
      </c>
      <c r="E88" s="3"/>
      <c r="F88" s="100" t="s">
        <v>17</v>
      </c>
      <c r="G88" s="40"/>
      <c r="H88" s="41"/>
      <c r="I88" s="18"/>
      <c r="J88" s="18"/>
      <c r="K88" s="43"/>
      <c r="L88" s="42"/>
      <c r="M88" s="43"/>
      <c r="N88" s="43"/>
      <c r="O88" s="43"/>
      <c r="P88" s="43"/>
    </row>
    <row r="89" spans="1:16" s="44" customFormat="1" ht="30" customHeight="1">
      <c r="A89" s="1">
        <v>6</v>
      </c>
      <c r="B89" s="1" t="s">
        <v>221</v>
      </c>
      <c r="C89" s="2" t="s">
        <v>222</v>
      </c>
      <c r="D89" s="3">
        <v>66</v>
      </c>
      <c r="E89" s="3"/>
      <c r="F89" s="100" t="s">
        <v>33</v>
      </c>
      <c r="G89" s="40"/>
      <c r="H89" s="41"/>
      <c r="I89" s="48">
        <f>SUM(D89:D97)</f>
        <v>1000</v>
      </c>
      <c r="J89" s="48">
        <f>SUM(E89:E97)</f>
        <v>32.299999999999997</v>
      </c>
      <c r="K89" s="43"/>
      <c r="L89" s="42"/>
      <c r="M89" s="43"/>
      <c r="N89" s="43"/>
      <c r="O89" s="43"/>
      <c r="P89" s="43"/>
    </row>
    <row r="90" spans="1:16" s="44" customFormat="1" ht="30" customHeight="1">
      <c r="A90" s="1">
        <v>6</v>
      </c>
      <c r="B90" s="1" t="s">
        <v>221</v>
      </c>
      <c r="C90" s="2" t="s">
        <v>223</v>
      </c>
      <c r="D90" s="3">
        <v>100</v>
      </c>
      <c r="E90" s="3"/>
      <c r="F90" s="100" t="s">
        <v>33</v>
      </c>
      <c r="G90" s="40"/>
      <c r="H90" s="41"/>
      <c r="I90" s="18"/>
      <c r="J90" s="18"/>
      <c r="K90" s="43"/>
      <c r="L90" s="42"/>
      <c r="M90" s="43"/>
      <c r="N90" s="43"/>
      <c r="O90" s="43"/>
      <c r="P90" s="43"/>
    </row>
    <row r="91" spans="1:16" s="44" customFormat="1" ht="30" customHeight="1">
      <c r="A91" s="1">
        <v>6</v>
      </c>
      <c r="B91" s="1" t="s">
        <v>221</v>
      </c>
      <c r="C91" s="2" t="s">
        <v>224</v>
      </c>
      <c r="D91" s="3">
        <v>150</v>
      </c>
      <c r="E91" s="3">
        <v>10.9</v>
      </c>
      <c r="F91" s="100" t="s">
        <v>33</v>
      </c>
      <c r="G91" s="40"/>
      <c r="H91" s="41"/>
      <c r="I91" s="18"/>
      <c r="J91" s="18"/>
      <c r="K91" s="43"/>
      <c r="L91" s="42"/>
      <c r="M91" s="43"/>
      <c r="N91" s="43"/>
      <c r="O91" s="43"/>
      <c r="P91" s="43"/>
    </row>
    <row r="92" spans="1:16" s="44" customFormat="1" ht="30" customHeight="1">
      <c r="A92" s="1">
        <v>6</v>
      </c>
      <c r="B92" s="1" t="s">
        <v>221</v>
      </c>
      <c r="C92" s="2" t="s">
        <v>225</v>
      </c>
      <c r="D92" s="3">
        <v>62</v>
      </c>
      <c r="E92" s="3"/>
      <c r="F92" s="100" t="s">
        <v>33</v>
      </c>
      <c r="G92" s="40"/>
      <c r="H92" s="41"/>
      <c r="I92" s="18"/>
      <c r="J92" s="18"/>
      <c r="K92" s="43"/>
      <c r="L92" s="42"/>
      <c r="M92" s="43"/>
      <c r="N92" s="43"/>
      <c r="O92" s="43"/>
      <c r="P92" s="43"/>
    </row>
    <row r="93" spans="1:16" s="44" customFormat="1" ht="30" customHeight="1">
      <c r="A93" s="1">
        <v>6</v>
      </c>
      <c r="B93" s="1" t="s">
        <v>221</v>
      </c>
      <c r="C93" s="2" t="s">
        <v>226</v>
      </c>
      <c r="D93" s="3">
        <v>25</v>
      </c>
      <c r="E93" s="3">
        <v>21.4</v>
      </c>
      <c r="F93" s="100" t="s">
        <v>33</v>
      </c>
      <c r="G93" s="40"/>
      <c r="H93" s="41"/>
      <c r="I93" s="18"/>
      <c r="J93" s="18"/>
      <c r="K93" s="43"/>
      <c r="L93" s="42"/>
      <c r="M93" s="43"/>
      <c r="N93" s="43"/>
      <c r="O93" s="43"/>
      <c r="P93" s="43"/>
    </row>
    <row r="94" spans="1:16" s="44" customFormat="1" ht="30" customHeight="1">
      <c r="A94" s="1">
        <v>6</v>
      </c>
      <c r="B94" s="1" t="s">
        <v>221</v>
      </c>
      <c r="C94" s="2" t="s">
        <v>272</v>
      </c>
      <c r="D94" s="3">
        <v>292</v>
      </c>
      <c r="E94" s="3"/>
      <c r="F94" s="100" t="s">
        <v>33</v>
      </c>
      <c r="G94" s="40"/>
      <c r="H94" s="41"/>
      <c r="I94" s="18"/>
      <c r="J94" s="18"/>
      <c r="K94" s="43"/>
      <c r="L94" s="42"/>
      <c r="M94" s="43"/>
      <c r="N94" s="43"/>
      <c r="O94" s="43"/>
      <c r="P94" s="43"/>
    </row>
    <row r="95" spans="1:16" s="44" customFormat="1" ht="30" customHeight="1">
      <c r="A95" s="1">
        <v>6</v>
      </c>
      <c r="B95" s="1" t="s">
        <v>221</v>
      </c>
      <c r="C95" s="2" t="s">
        <v>227</v>
      </c>
      <c r="D95" s="3">
        <v>130</v>
      </c>
      <c r="E95" s="3"/>
      <c r="F95" s="100" t="s">
        <v>33</v>
      </c>
      <c r="G95" s="40"/>
      <c r="H95" s="41"/>
      <c r="I95" s="18"/>
      <c r="J95" s="18"/>
      <c r="K95" s="43"/>
      <c r="L95" s="42"/>
      <c r="M95" s="43"/>
      <c r="N95" s="43"/>
      <c r="O95" s="43"/>
      <c r="P95" s="43"/>
    </row>
    <row r="96" spans="1:16" s="44" customFormat="1" ht="30" customHeight="1">
      <c r="A96" s="1">
        <v>6</v>
      </c>
      <c r="B96" s="1" t="s">
        <v>221</v>
      </c>
      <c r="C96" s="2" t="s">
        <v>228</v>
      </c>
      <c r="D96" s="3">
        <v>75</v>
      </c>
      <c r="E96" s="3"/>
      <c r="F96" s="100" t="s">
        <v>33</v>
      </c>
      <c r="G96" s="40"/>
      <c r="H96" s="41"/>
      <c r="I96" s="18"/>
      <c r="J96" s="18"/>
      <c r="K96" s="43"/>
      <c r="L96" s="42"/>
      <c r="M96" s="43"/>
      <c r="N96" s="43"/>
      <c r="O96" s="43"/>
      <c r="P96" s="43"/>
    </row>
    <row r="97" spans="1:16" s="44" customFormat="1" ht="30" customHeight="1">
      <c r="A97" s="1">
        <v>6</v>
      </c>
      <c r="B97" s="1" t="s">
        <v>221</v>
      </c>
      <c r="C97" s="2" t="s">
        <v>229</v>
      </c>
      <c r="D97" s="3">
        <v>100</v>
      </c>
      <c r="E97" s="3"/>
      <c r="F97" s="100" t="s">
        <v>33</v>
      </c>
      <c r="G97" s="40"/>
      <c r="H97" s="41"/>
      <c r="I97" s="18"/>
      <c r="J97" s="18"/>
      <c r="K97" s="43"/>
      <c r="L97" s="42"/>
      <c r="M97" s="43"/>
      <c r="N97" s="43"/>
      <c r="O97" s="43"/>
      <c r="P97" s="43"/>
    </row>
    <row r="98" spans="1:16" s="44" customFormat="1" ht="30" customHeight="1">
      <c r="A98" s="8">
        <v>7</v>
      </c>
      <c r="B98" s="45" t="s">
        <v>20</v>
      </c>
      <c r="C98" s="2" t="s">
        <v>254</v>
      </c>
      <c r="D98" s="3">
        <v>20</v>
      </c>
      <c r="E98" s="3"/>
      <c r="F98" s="100" t="s">
        <v>5</v>
      </c>
      <c r="G98" s="40"/>
      <c r="H98" s="41"/>
      <c r="I98" s="48">
        <f>SUM(D98:D112)</f>
        <v>1000</v>
      </c>
      <c r="J98" s="48">
        <f>SUM(E98:E112)</f>
        <v>800</v>
      </c>
      <c r="K98" s="43"/>
      <c r="L98" s="42"/>
      <c r="M98" s="43"/>
      <c r="N98" s="43"/>
      <c r="O98" s="43"/>
      <c r="P98" s="43"/>
    </row>
    <row r="99" spans="1:16" s="44" customFormat="1" ht="30" customHeight="1">
      <c r="A99" s="8">
        <v>7</v>
      </c>
      <c r="B99" s="45" t="s">
        <v>20</v>
      </c>
      <c r="C99" s="2" t="s">
        <v>255</v>
      </c>
      <c r="D99" s="3">
        <v>40</v>
      </c>
      <c r="E99" s="3"/>
      <c r="F99" s="100" t="s">
        <v>5</v>
      </c>
      <c r="G99" s="40"/>
      <c r="H99" s="41"/>
      <c r="I99" s="18"/>
      <c r="J99" s="18"/>
      <c r="K99" s="43"/>
      <c r="L99" s="42"/>
      <c r="M99" s="43"/>
      <c r="N99" s="43"/>
      <c r="O99" s="43"/>
      <c r="P99" s="43"/>
    </row>
    <row r="100" spans="1:16" s="44" customFormat="1" ht="30" customHeight="1">
      <c r="A100" s="8">
        <v>7</v>
      </c>
      <c r="B100" s="45" t="s">
        <v>20</v>
      </c>
      <c r="C100" s="2" t="s">
        <v>256</v>
      </c>
      <c r="D100" s="3">
        <v>40</v>
      </c>
      <c r="E100" s="3">
        <v>40</v>
      </c>
      <c r="F100" s="100" t="s">
        <v>5</v>
      </c>
      <c r="G100" s="40"/>
      <c r="H100" s="41"/>
      <c r="I100" s="18"/>
      <c r="J100" s="18"/>
      <c r="K100" s="43"/>
      <c r="L100" s="42"/>
      <c r="M100" s="43"/>
      <c r="N100" s="43"/>
      <c r="O100" s="43"/>
      <c r="P100" s="43"/>
    </row>
    <row r="101" spans="1:16" s="13" customFormat="1" ht="26.4">
      <c r="A101" s="8">
        <v>7</v>
      </c>
      <c r="B101" s="45" t="s">
        <v>20</v>
      </c>
      <c r="C101" s="46" t="s">
        <v>31</v>
      </c>
      <c r="D101" s="3">
        <v>80</v>
      </c>
      <c r="E101" s="3">
        <v>80</v>
      </c>
      <c r="F101" s="100" t="s">
        <v>33</v>
      </c>
      <c r="G101" s="10"/>
      <c r="H101" s="14"/>
      <c r="I101" s="48"/>
      <c r="J101" s="48"/>
      <c r="K101" s="25"/>
      <c r="L101" s="37"/>
      <c r="M101" s="25"/>
      <c r="N101" s="25"/>
      <c r="O101" s="25"/>
      <c r="P101" s="25"/>
    </row>
    <row r="102" spans="1:16" s="5" customFormat="1" ht="31.2">
      <c r="A102" s="8">
        <v>7</v>
      </c>
      <c r="B102" s="45" t="s">
        <v>20</v>
      </c>
      <c r="C102" s="2" t="s">
        <v>197</v>
      </c>
      <c r="D102" s="3">
        <v>80</v>
      </c>
      <c r="E102" s="3">
        <v>80</v>
      </c>
      <c r="F102" s="100" t="s">
        <v>33</v>
      </c>
      <c r="G102" s="10"/>
      <c r="H102" s="14"/>
      <c r="I102" s="48"/>
      <c r="J102" s="48"/>
      <c r="K102" s="28"/>
      <c r="L102" s="37"/>
      <c r="M102" s="37"/>
      <c r="N102" s="28"/>
      <c r="O102" s="28"/>
      <c r="P102" s="28"/>
    </row>
    <row r="103" spans="1:16" s="5" customFormat="1" ht="26.4">
      <c r="A103" s="8">
        <v>7</v>
      </c>
      <c r="B103" s="45" t="s">
        <v>20</v>
      </c>
      <c r="C103" s="46" t="s">
        <v>32</v>
      </c>
      <c r="D103" s="3">
        <v>80</v>
      </c>
      <c r="E103" s="3">
        <v>80</v>
      </c>
      <c r="F103" s="100" t="s">
        <v>33</v>
      </c>
      <c r="G103" s="10"/>
      <c r="H103" s="14"/>
      <c r="I103" s="48"/>
      <c r="J103" s="48"/>
      <c r="K103" s="28"/>
      <c r="L103" s="37"/>
      <c r="M103" s="37"/>
      <c r="N103" s="28"/>
      <c r="O103" s="28"/>
      <c r="P103" s="28"/>
    </row>
    <row r="104" spans="1:16" s="5" customFormat="1" ht="26.4">
      <c r="A104" s="8">
        <v>7</v>
      </c>
      <c r="B104" s="45" t="s">
        <v>20</v>
      </c>
      <c r="C104" s="46" t="s">
        <v>60</v>
      </c>
      <c r="D104" s="3">
        <v>50</v>
      </c>
      <c r="E104" s="3">
        <v>50</v>
      </c>
      <c r="F104" s="100" t="s">
        <v>33</v>
      </c>
      <c r="G104" s="10"/>
      <c r="H104" s="14"/>
      <c r="I104" s="18"/>
      <c r="J104" s="18"/>
      <c r="K104" s="28"/>
      <c r="L104" s="37"/>
      <c r="M104" s="37"/>
      <c r="N104" s="28"/>
      <c r="O104" s="28"/>
      <c r="P104" s="28"/>
    </row>
    <row r="105" spans="1:16" s="5" customFormat="1" ht="26.4">
      <c r="A105" s="8">
        <v>7</v>
      </c>
      <c r="B105" s="45" t="s">
        <v>20</v>
      </c>
      <c r="C105" s="46" t="s">
        <v>21</v>
      </c>
      <c r="D105" s="3">
        <v>30</v>
      </c>
      <c r="E105" s="3">
        <v>30</v>
      </c>
      <c r="F105" s="100" t="s">
        <v>33</v>
      </c>
      <c r="G105" s="10"/>
      <c r="H105" s="14"/>
      <c r="I105" s="18"/>
      <c r="J105" s="18"/>
      <c r="K105" s="28"/>
      <c r="L105" s="37"/>
      <c r="M105" s="37"/>
      <c r="N105" s="28"/>
      <c r="O105" s="28"/>
      <c r="P105" s="28"/>
    </row>
    <row r="106" spans="1:16" s="5" customFormat="1" ht="26.4">
      <c r="A106" s="8">
        <v>7</v>
      </c>
      <c r="B106" s="45" t="s">
        <v>20</v>
      </c>
      <c r="C106" s="46" t="s">
        <v>59</v>
      </c>
      <c r="D106" s="3">
        <v>60</v>
      </c>
      <c r="E106" s="3">
        <v>60</v>
      </c>
      <c r="F106" s="100" t="s">
        <v>33</v>
      </c>
      <c r="G106" s="10"/>
      <c r="H106" s="14"/>
      <c r="I106" s="18"/>
      <c r="J106" s="18"/>
      <c r="K106" s="28"/>
      <c r="L106" s="37"/>
      <c r="M106" s="37"/>
      <c r="N106" s="28"/>
      <c r="O106" s="28"/>
      <c r="P106" s="28"/>
    </row>
    <row r="107" spans="1:16" s="5" customFormat="1" ht="26.4">
      <c r="A107" s="8">
        <v>7</v>
      </c>
      <c r="B107" s="45" t="s">
        <v>20</v>
      </c>
      <c r="C107" s="46" t="s">
        <v>61</v>
      </c>
      <c r="D107" s="3">
        <v>110</v>
      </c>
      <c r="E107" s="3">
        <v>110</v>
      </c>
      <c r="F107" s="100" t="s">
        <v>33</v>
      </c>
      <c r="G107" s="10"/>
      <c r="H107" s="14"/>
      <c r="I107" s="18"/>
      <c r="J107" s="18"/>
      <c r="K107" s="28"/>
      <c r="L107" s="37"/>
      <c r="M107" s="37"/>
      <c r="N107" s="28"/>
      <c r="O107" s="28"/>
      <c r="P107" s="28"/>
    </row>
    <row r="108" spans="1:16" s="5" customFormat="1" ht="26.4">
      <c r="A108" s="8">
        <v>7</v>
      </c>
      <c r="B108" s="45" t="s">
        <v>20</v>
      </c>
      <c r="C108" s="46" t="s">
        <v>64</v>
      </c>
      <c r="D108" s="3">
        <v>100</v>
      </c>
      <c r="E108" s="3">
        <v>10</v>
      </c>
      <c r="F108" s="100" t="s">
        <v>33</v>
      </c>
      <c r="G108" s="10"/>
      <c r="H108" s="14"/>
      <c r="I108" s="18"/>
      <c r="J108" s="18"/>
      <c r="K108" s="28"/>
      <c r="L108" s="37"/>
      <c r="M108" s="37"/>
      <c r="N108" s="28"/>
      <c r="O108" s="28"/>
      <c r="P108" s="28"/>
    </row>
    <row r="109" spans="1:16" s="5" customFormat="1" ht="27.6">
      <c r="A109" s="8">
        <v>7</v>
      </c>
      <c r="B109" s="45" t="s">
        <v>20</v>
      </c>
      <c r="C109" s="46" t="s">
        <v>62</v>
      </c>
      <c r="D109" s="3">
        <v>130</v>
      </c>
      <c r="E109" s="3">
        <v>130</v>
      </c>
      <c r="F109" s="100" t="s">
        <v>33</v>
      </c>
      <c r="G109" s="10"/>
      <c r="H109" s="14"/>
      <c r="I109" s="18"/>
      <c r="J109" s="18"/>
      <c r="K109" s="28"/>
      <c r="L109" s="37"/>
      <c r="M109" s="37"/>
      <c r="N109" s="28"/>
      <c r="O109" s="28"/>
      <c r="P109" s="28"/>
    </row>
    <row r="110" spans="1:16" s="5" customFormat="1" ht="27.6">
      <c r="A110" s="8">
        <v>7</v>
      </c>
      <c r="B110" s="45" t="s">
        <v>20</v>
      </c>
      <c r="C110" s="46" t="s">
        <v>63</v>
      </c>
      <c r="D110" s="3">
        <v>100</v>
      </c>
      <c r="E110" s="3">
        <v>100</v>
      </c>
      <c r="F110" s="100" t="s">
        <v>33</v>
      </c>
      <c r="G110" s="6"/>
      <c r="H110" s="7"/>
      <c r="I110" s="18"/>
      <c r="J110" s="18"/>
      <c r="K110" s="28"/>
      <c r="L110" s="33"/>
      <c r="M110" s="37"/>
      <c r="N110" s="28"/>
      <c r="O110" s="28"/>
      <c r="P110" s="28"/>
    </row>
    <row r="111" spans="1:16" s="5" customFormat="1" ht="26.4">
      <c r="A111" s="8">
        <v>7</v>
      </c>
      <c r="B111" s="45" t="s">
        <v>20</v>
      </c>
      <c r="C111" s="46" t="s">
        <v>65</v>
      </c>
      <c r="D111" s="3">
        <v>30</v>
      </c>
      <c r="E111" s="3">
        <v>30</v>
      </c>
      <c r="F111" s="100" t="s">
        <v>33</v>
      </c>
      <c r="G111" s="6"/>
      <c r="H111" s="7"/>
      <c r="I111" s="18"/>
      <c r="J111" s="18"/>
      <c r="K111" s="28"/>
      <c r="L111" s="28"/>
      <c r="M111" s="37"/>
      <c r="N111" s="28"/>
      <c r="O111" s="28"/>
      <c r="P111" s="28"/>
    </row>
    <row r="112" spans="1:16" s="112" customFormat="1" ht="26.4">
      <c r="A112" s="8">
        <v>7</v>
      </c>
      <c r="B112" s="8" t="s">
        <v>20</v>
      </c>
      <c r="C112" s="2" t="s">
        <v>257</v>
      </c>
      <c r="D112" s="3">
        <v>50</v>
      </c>
      <c r="E112" s="3"/>
      <c r="F112" s="49" t="s">
        <v>33</v>
      </c>
      <c r="G112" s="6"/>
      <c r="H112" s="7"/>
      <c r="I112" s="65"/>
      <c r="J112" s="65"/>
      <c r="K112" s="111"/>
      <c r="L112" s="111"/>
      <c r="M112" s="37"/>
      <c r="N112" s="111"/>
      <c r="O112" s="111"/>
      <c r="P112" s="111"/>
    </row>
    <row r="113" spans="1:16" s="5" customFormat="1" ht="39.6">
      <c r="A113" s="8">
        <v>8</v>
      </c>
      <c r="B113" s="45" t="s">
        <v>166</v>
      </c>
      <c r="C113" s="2" t="s">
        <v>167</v>
      </c>
      <c r="D113" s="3">
        <v>20</v>
      </c>
      <c r="E113" s="3">
        <v>20</v>
      </c>
      <c r="F113" s="100" t="s">
        <v>5</v>
      </c>
      <c r="G113" s="6"/>
      <c r="H113" s="7"/>
      <c r="I113" s="48">
        <f>SUM(D113:D122)</f>
        <v>1000</v>
      </c>
      <c r="J113" s="48">
        <f>SUM(E113:E122)</f>
        <v>444.5</v>
      </c>
      <c r="K113" s="28"/>
      <c r="L113" s="28"/>
      <c r="M113" s="37"/>
      <c r="N113" s="28"/>
      <c r="O113" s="28"/>
      <c r="P113" s="28"/>
    </row>
    <row r="114" spans="1:16" s="5" customFormat="1" ht="31.2">
      <c r="A114" s="8">
        <v>8</v>
      </c>
      <c r="B114" s="45" t="s">
        <v>166</v>
      </c>
      <c r="C114" s="2" t="s">
        <v>168</v>
      </c>
      <c r="D114" s="3">
        <v>80</v>
      </c>
      <c r="E114" s="3">
        <v>55.3</v>
      </c>
      <c r="F114" s="100" t="s">
        <v>33</v>
      </c>
      <c r="G114" s="6"/>
      <c r="H114" s="7"/>
      <c r="I114" s="18"/>
      <c r="J114" s="18"/>
      <c r="K114" s="28"/>
      <c r="L114" s="28"/>
      <c r="M114" s="37"/>
      <c r="N114" s="28"/>
      <c r="O114" s="28"/>
      <c r="P114" s="28"/>
    </row>
    <row r="115" spans="1:16" s="5" customFormat="1" ht="31.2">
      <c r="A115" s="8">
        <v>8</v>
      </c>
      <c r="B115" s="45" t="s">
        <v>166</v>
      </c>
      <c r="C115" s="2" t="s">
        <v>169</v>
      </c>
      <c r="D115" s="3">
        <v>50</v>
      </c>
      <c r="E115" s="3">
        <v>49.4</v>
      </c>
      <c r="F115" s="100" t="s">
        <v>33</v>
      </c>
      <c r="G115" s="6"/>
      <c r="H115" s="7"/>
      <c r="I115" s="18"/>
      <c r="J115" s="18"/>
      <c r="K115" s="28"/>
      <c r="L115" s="28"/>
      <c r="M115" s="37"/>
      <c r="N115" s="28"/>
      <c r="O115" s="28"/>
      <c r="P115" s="28"/>
    </row>
    <row r="116" spans="1:16" s="5" customFormat="1" ht="31.2">
      <c r="A116" s="8">
        <v>8</v>
      </c>
      <c r="B116" s="45" t="s">
        <v>166</v>
      </c>
      <c r="C116" s="2" t="s">
        <v>170</v>
      </c>
      <c r="D116" s="3">
        <v>218</v>
      </c>
      <c r="E116" s="3"/>
      <c r="F116" s="100" t="s">
        <v>33</v>
      </c>
      <c r="G116" s="6"/>
      <c r="H116" s="7"/>
      <c r="I116" s="18"/>
      <c r="J116" s="18"/>
      <c r="K116" s="28"/>
      <c r="L116" s="28"/>
      <c r="M116" s="37"/>
      <c r="N116" s="28"/>
      <c r="O116" s="28"/>
      <c r="P116" s="28"/>
    </row>
    <row r="117" spans="1:16" s="5" customFormat="1" ht="26.4">
      <c r="A117" s="8">
        <v>8</v>
      </c>
      <c r="B117" s="45" t="s">
        <v>166</v>
      </c>
      <c r="C117" s="2" t="s">
        <v>171</v>
      </c>
      <c r="D117" s="3">
        <v>50</v>
      </c>
      <c r="E117" s="3">
        <v>50</v>
      </c>
      <c r="F117" s="100" t="s">
        <v>33</v>
      </c>
      <c r="G117" s="6"/>
      <c r="H117" s="7"/>
      <c r="I117" s="18"/>
      <c r="J117" s="18"/>
      <c r="K117" s="28"/>
      <c r="L117" s="28"/>
      <c r="M117" s="37"/>
      <c r="N117" s="28"/>
      <c r="O117" s="28"/>
      <c r="P117" s="28"/>
    </row>
    <row r="118" spans="1:16" s="5" customFormat="1" ht="31.2">
      <c r="A118" s="1">
        <v>8</v>
      </c>
      <c r="B118" s="45" t="s">
        <v>166</v>
      </c>
      <c r="C118" s="2" t="s">
        <v>230</v>
      </c>
      <c r="D118" s="3">
        <v>30</v>
      </c>
      <c r="E118" s="3"/>
      <c r="F118" s="100" t="s">
        <v>33</v>
      </c>
      <c r="G118" s="6"/>
      <c r="H118" s="7"/>
      <c r="I118" s="18"/>
      <c r="J118" s="18"/>
      <c r="K118" s="28"/>
      <c r="L118" s="28"/>
      <c r="M118" s="37"/>
      <c r="N118" s="28"/>
      <c r="O118" s="28"/>
      <c r="P118" s="28"/>
    </row>
    <row r="119" spans="1:16" s="5" customFormat="1" ht="26.4">
      <c r="A119" s="1">
        <v>8</v>
      </c>
      <c r="B119" s="45" t="s">
        <v>166</v>
      </c>
      <c r="C119" s="2" t="s">
        <v>231</v>
      </c>
      <c r="D119" s="3">
        <v>100</v>
      </c>
      <c r="E119" s="3">
        <v>97</v>
      </c>
      <c r="F119" s="100" t="s">
        <v>33</v>
      </c>
      <c r="G119" s="6"/>
      <c r="H119" s="7"/>
      <c r="I119" s="18"/>
      <c r="J119" s="18"/>
      <c r="K119" s="28"/>
      <c r="L119" s="28"/>
      <c r="M119" s="37"/>
      <c r="N119" s="28"/>
      <c r="O119" s="28"/>
      <c r="P119" s="28"/>
    </row>
    <row r="120" spans="1:16" s="5" customFormat="1" ht="26.4">
      <c r="A120" s="8">
        <v>8</v>
      </c>
      <c r="B120" s="45" t="s">
        <v>166</v>
      </c>
      <c r="C120" s="2" t="s">
        <v>172</v>
      </c>
      <c r="D120" s="3">
        <v>98</v>
      </c>
      <c r="E120" s="3">
        <v>88.8</v>
      </c>
      <c r="F120" s="100" t="s">
        <v>33</v>
      </c>
      <c r="G120" s="6"/>
      <c r="H120" s="7"/>
      <c r="I120" s="18"/>
      <c r="J120" s="18"/>
      <c r="K120" s="28"/>
      <c r="L120" s="28"/>
      <c r="M120" s="37"/>
      <c r="N120" s="28"/>
      <c r="O120" s="28"/>
      <c r="P120" s="28"/>
    </row>
    <row r="121" spans="1:16" s="5" customFormat="1" ht="26.4">
      <c r="A121" s="1">
        <v>8</v>
      </c>
      <c r="B121" s="45" t="s">
        <v>166</v>
      </c>
      <c r="C121" s="2" t="s">
        <v>232</v>
      </c>
      <c r="D121" s="3">
        <v>270</v>
      </c>
      <c r="E121" s="3"/>
      <c r="F121" s="100" t="s">
        <v>33</v>
      </c>
      <c r="G121" s="6"/>
      <c r="H121" s="7"/>
      <c r="I121" s="18"/>
      <c r="J121" s="18"/>
      <c r="K121" s="28"/>
      <c r="L121" s="28"/>
      <c r="M121" s="37"/>
      <c r="N121" s="28"/>
      <c r="O121" s="28"/>
      <c r="P121" s="28"/>
    </row>
    <row r="122" spans="1:16" s="5" customFormat="1" ht="41.7" customHeight="1">
      <c r="A122" s="8">
        <v>8</v>
      </c>
      <c r="B122" s="45" t="s">
        <v>166</v>
      </c>
      <c r="C122" s="2" t="s">
        <v>198</v>
      </c>
      <c r="D122" s="3">
        <v>84</v>
      </c>
      <c r="E122" s="3">
        <v>84</v>
      </c>
      <c r="F122" s="100" t="s">
        <v>133</v>
      </c>
      <c r="G122" s="6"/>
      <c r="H122" s="7"/>
      <c r="I122" s="18"/>
      <c r="J122" s="18"/>
      <c r="K122" s="28"/>
      <c r="L122" s="28"/>
      <c r="M122" s="37"/>
      <c r="N122" s="28"/>
      <c r="O122" s="28"/>
      <c r="P122" s="28"/>
    </row>
    <row r="123" spans="1:16" s="5" customFormat="1" ht="26.4">
      <c r="A123" s="8">
        <v>9</v>
      </c>
      <c r="B123" s="45" t="s">
        <v>97</v>
      </c>
      <c r="C123" s="2" t="s">
        <v>99</v>
      </c>
      <c r="D123" s="3">
        <v>270</v>
      </c>
      <c r="E123" s="3">
        <v>270</v>
      </c>
      <c r="F123" s="100" t="s">
        <v>33</v>
      </c>
      <c r="G123" s="6"/>
      <c r="H123" s="7"/>
      <c r="I123" s="48">
        <f>SUM(D123:D127)</f>
        <v>1000</v>
      </c>
      <c r="J123" s="48">
        <f>SUM(E123:E127)</f>
        <v>788.6</v>
      </c>
      <c r="K123" s="28"/>
      <c r="L123" s="28"/>
      <c r="M123" s="37"/>
      <c r="N123" s="28"/>
      <c r="O123" s="28"/>
      <c r="P123" s="28"/>
    </row>
    <row r="124" spans="1:16" s="5" customFormat="1" ht="26.4">
      <c r="A124" s="8">
        <v>9</v>
      </c>
      <c r="B124" s="45" t="s">
        <v>97</v>
      </c>
      <c r="C124" s="2" t="s">
        <v>98</v>
      </c>
      <c r="D124" s="3">
        <f>1.2+133.2</f>
        <v>134.39999999999998</v>
      </c>
      <c r="E124" s="3">
        <v>133.19999999999999</v>
      </c>
      <c r="F124" s="100" t="s">
        <v>33</v>
      </c>
      <c r="G124" s="6"/>
      <c r="H124" s="7"/>
      <c r="I124" s="18"/>
      <c r="J124" s="18"/>
      <c r="K124" s="28"/>
      <c r="L124" s="28"/>
      <c r="M124" s="37"/>
      <c r="N124" s="28"/>
      <c r="O124" s="28"/>
      <c r="P124" s="28"/>
    </row>
    <row r="125" spans="1:16" s="5" customFormat="1" ht="31.2">
      <c r="A125" s="8">
        <v>9</v>
      </c>
      <c r="B125" s="45" t="s">
        <v>97</v>
      </c>
      <c r="C125" s="2" t="s">
        <v>151</v>
      </c>
      <c r="D125" s="3">
        <v>195.6</v>
      </c>
      <c r="E125" s="3"/>
      <c r="F125" s="100" t="s">
        <v>33</v>
      </c>
      <c r="G125" s="6"/>
      <c r="H125" s="7"/>
      <c r="I125" s="18"/>
      <c r="J125" s="18"/>
      <c r="K125" s="28"/>
      <c r="L125" s="28"/>
      <c r="M125" s="37"/>
      <c r="N125" s="28"/>
      <c r="O125" s="28"/>
      <c r="P125" s="28"/>
    </row>
    <row r="126" spans="1:16" s="5" customFormat="1" ht="26.4">
      <c r="A126" s="8">
        <v>9</v>
      </c>
      <c r="B126" s="45" t="s">
        <v>97</v>
      </c>
      <c r="C126" s="2" t="s">
        <v>158</v>
      </c>
      <c r="D126" s="3">
        <v>200</v>
      </c>
      <c r="E126" s="3">
        <v>185.4</v>
      </c>
      <c r="F126" s="100" t="s">
        <v>33</v>
      </c>
      <c r="G126" s="6"/>
      <c r="H126" s="7"/>
      <c r="I126" s="18"/>
      <c r="J126" s="18"/>
      <c r="K126" s="28"/>
      <c r="L126" s="28"/>
      <c r="M126" s="37"/>
      <c r="N126" s="28"/>
      <c r="O126" s="28"/>
      <c r="P126" s="28"/>
    </row>
    <row r="127" spans="1:16" s="5" customFormat="1" ht="26.4">
      <c r="A127" s="8">
        <v>9</v>
      </c>
      <c r="B127" s="45" t="s">
        <v>97</v>
      </c>
      <c r="C127" s="2" t="s">
        <v>96</v>
      </c>
      <c r="D127" s="3">
        <v>200</v>
      </c>
      <c r="E127" s="3">
        <v>200</v>
      </c>
      <c r="F127" s="100" t="s">
        <v>33</v>
      </c>
      <c r="G127" s="6"/>
      <c r="H127" s="7"/>
      <c r="I127" s="18"/>
      <c r="J127" s="18"/>
      <c r="K127" s="28"/>
      <c r="L127" s="28"/>
      <c r="M127" s="37"/>
      <c r="N127" s="28"/>
      <c r="O127" s="28"/>
      <c r="P127" s="28"/>
    </row>
    <row r="128" spans="1:16" s="9" customFormat="1" ht="26.4">
      <c r="A128" s="8">
        <v>10</v>
      </c>
      <c r="B128" s="45" t="s">
        <v>9</v>
      </c>
      <c r="C128" s="46" t="s">
        <v>50</v>
      </c>
      <c r="D128" s="3">
        <v>200</v>
      </c>
      <c r="E128" s="3">
        <v>200</v>
      </c>
      <c r="F128" s="100" t="s">
        <v>33</v>
      </c>
      <c r="G128" s="10"/>
      <c r="H128" s="20"/>
      <c r="I128" s="50">
        <f>SUM(D128:D134)</f>
        <v>1000</v>
      </c>
      <c r="J128" s="50">
        <f>SUM(E128:E134)</f>
        <v>899.8</v>
      </c>
      <c r="K128" s="12"/>
      <c r="L128" s="12"/>
      <c r="M128" s="37"/>
      <c r="N128" s="12"/>
      <c r="O128" s="12"/>
      <c r="P128" s="12"/>
    </row>
    <row r="129" spans="1:16" s="9" customFormat="1" ht="26.4">
      <c r="A129" s="8">
        <v>10</v>
      </c>
      <c r="B129" s="45" t="s">
        <v>9</v>
      </c>
      <c r="C129" s="46" t="s">
        <v>51</v>
      </c>
      <c r="D129" s="3">
        <v>100</v>
      </c>
      <c r="E129" s="3">
        <v>100</v>
      </c>
      <c r="F129" s="100" t="s">
        <v>33</v>
      </c>
      <c r="G129" s="10"/>
      <c r="H129" s="20"/>
      <c r="I129" s="51"/>
      <c r="J129" s="51"/>
      <c r="K129" s="12"/>
      <c r="L129" s="12"/>
      <c r="M129" s="37"/>
      <c r="N129" s="12"/>
      <c r="O129" s="12"/>
      <c r="P129" s="12"/>
    </row>
    <row r="130" spans="1:16" s="13" customFormat="1" ht="26.4">
      <c r="A130" s="8">
        <v>10</v>
      </c>
      <c r="B130" s="45" t="s">
        <v>9</v>
      </c>
      <c r="C130" s="46" t="s">
        <v>24</v>
      </c>
      <c r="D130" s="3">
        <v>300</v>
      </c>
      <c r="E130" s="3">
        <v>300</v>
      </c>
      <c r="F130" s="100" t="s">
        <v>6</v>
      </c>
      <c r="G130" s="10"/>
      <c r="H130" s="14"/>
      <c r="I130" s="18"/>
      <c r="J130" s="18"/>
      <c r="K130" s="25"/>
      <c r="L130" s="25"/>
      <c r="M130" s="37"/>
      <c r="N130" s="25"/>
      <c r="O130" s="25"/>
      <c r="P130" s="25"/>
    </row>
    <row r="131" spans="1:16" s="15" customFormat="1" ht="41.4">
      <c r="A131" s="8">
        <v>10</v>
      </c>
      <c r="B131" s="45" t="s">
        <v>9</v>
      </c>
      <c r="C131" s="46" t="s">
        <v>52</v>
      </c>
      <c r="D131" s="3">
        <v>100</v>
      </c>
      <c r="E131" s="3">
        <v>99.8</v>
      </c>
      <c r="F131" s="100" t="s">
        <v>33</v>
      </c>
      <c r="G131" s="10"/>
      <c r="H131" s="14"/>
      <c r="I131" s="18"/>
      <c r="J131" s="18"/>
      <c r="K131" s="27"/>
      <c r="L131" s="37"/>
      <c r="M131" s="37"/>
      <c r="N131" s="27"/>
      <c r="O131" s="27"/>
      <c r="P131" s="27"/>
    </row>
    <row r="132" spans="1:16" s="13" customFormat="1" ht="26.4">
      <c r="A132" s="8">
        <v>10</v>
      </c>
      <c r="B132" s="45" t="s">
        <v>9</v>
      </c>
      <c r="C132" s="46" t="s">
        <v>53</v>
      </c>
      <c r="D132" s="3">
        <v>100</v>
      </c>
      <c r="E132" s="3">
        <v>100</v>
      </c>
      <c r="F132" s="100" t="s">
        <v>33</v>
      </c>
      <c r="G132" s="10"/>
      <c r="H132" s="14"/>
      <c r="I132" s="18"/>
      <c r="J132" s="18"/>
      <c r="K132" s="25"/>
      <c r="L132" s="37"/>
      <c r="M132" s="37"/>
      <c r="N132" s="25"/>
      <c r="O132" s="25"/>
      <c r="P132" s="25"/>
    </row>
    <row r="133" spans="1:16" s="21" customFormat="1" ht="26.4">
      <c r="A133" s="8">
        <v>10</v>
      </c>
      <c r="B133" s="45" t="s">
        <v>9</v>
      </c>
      <c r="C133" s="46" t="s">
        <v>55</v>
      </c>
      <c r="D133" s="3">
        <v>100</v>
      </c>
      <c r="E133" s="3">
        <v>100</v>
      </c>
      <c r="F133" s="100" t="s">
        <v>33</v>
      </c>
      <c r="G133" s="10"/>
      <c r="H133" s="14"/>
      <c r="I133" s="18"/>
      <c r="J133" s="18"/>
      <c r="K133" s="29"/>
      <c r="L133" s="37"/>
      <c r="M133" s="37"/>
      <c r="N133" s="29"/>
      <c r="O133" s="29"/>
      <c r="P133" s="29"/>
    </row>
    <row r="134" spans="1:16" s="13" customFormat="1" ht="27.6">
      <c r="A134" s="8">
        <v>10</v>
      </c>
      <c r="B134" s="45" t="s">
        <v>9</v>
      </c>
      <c r="C134" s="46" t="s">
        <v>54</v>
      </c>
      <c r="D134" s="3">
        <v>100</v>
      </c>
      <c r="E134" s="3"/>
      <c r="F134" s="100" t="s">
        <v>33</v>
      </c>
      <c r="G134" s="10"/>
      <c r="H134" s="14"/>
      <c r="I134" s="18"/>
      <c r="J134" s="18"/>
      <c r="K134" s="25"/>
      <c r="L134" s="37"/>
      <c r="M134" s="37"/>
      <c r="N134" s="25"/>
      <c r="O134" s="25"/>
      <c r="P134" s="25"/>
    </row>
    <row r="135" spans="1:16" s="13" customFormat="1" ht="31.2">
      <c r="A135" s="8">
        <v>11</v>
      </c>
      <c r="B135" s="45" t="s">
        <v>95</v>
      </c>
      <c r="C135" s="2" t="s">
        <v>136</v>
      </c>
      <c r="D135" s="3">
        <v>250</v>
      </c>
      <c r="E135" s="3"/>
      <c r="F135" s="100" t="s">
        <v>135</v>
      </c>
      <c r="G135" s="10"/>
      <c r="H135" s="14"/>
      <c r="I135" s="48">
        <f>SUM(D135:D141)</f>
        <v>1000</v>
      </c>
      <c r="J135" s="48">
        <f>SUM(E135:E141)</f>
        <v>524.5</v>
      </c>
      <c r="K135" s="25"/>
      <c r="L135" s="37"/>
      <c r="M135" s="37"/>
      <c r="N135" s="25"/>
      <c r="O135" s="25"/>
      <c r="P135" s="25"/>
    </row>
    <row r="136" spans="1:16" s="13" customFormat="1" ht="26.4">
      <c r="A136" s="8">
        <v>11</v>
      </c>
      <c r="B136" s="45" t="s">
        <v>95</v>
      </c>
      <c r="C136" s="2" t="s">
        <v>163</v>
      </c>
      <c r="D136" s="3">
        <v>10</v>
      </c>
      <c r="E136" s="3">
        <v>9.9</v>
      </c>
      <c r="F136" s="100" t="s">
        <v>8</v>
      </c>
      <c r="G136" s="10"/>
      <c r="H136" s="14"/>
      <c r="I136" s="18"/>
      <c r="J136" s="18"/>
      <c r="K136" s="25"/>
      <c r="L136" s="37"/>
      <c r="M136" s="37"/>
      <c r="N136" s="25"/>
      <c r="O136" s="25"/>
      <c r="P136" s="25"/>
    </row>
    <row r="137" spans="1:16" ht="31.2">
      <c r="A137" s="8">
        <v>11</v>
      </c>
      <c r="B137" s="45" t="s">
        <v>95</v>
      </c>
      <c r="C137" s="2" t="s">
        <v>140</v>
      </c>
      <c r="D137" s="3">
        <v>100</v>
      </c>
      <c r="E137" s="3">
        <v>99.6</v>
      </c>
      <c r="F137" s="100" t="s">
        <v>8</v>
      </c>
      <c r="J137" s="18"/>
    </row>
    <row r="138" spans="1:16" s="13" customFormat="1" ht="31.2">
      <c r="A138" s="1">
        <v>11</v>
      </c>
      <c r="B138" s="45" t="s">
        <v>95</v>
      </c>
      <c r="C138" s="2" t="s">
        <v>233</v>
      </c>
      <c r="D138" s="3">
        <v>15</v>
      </c>
      <c r="E138" s="130"/>
      <c r="F138" s="100" t="s">
        <v>33</v>
      </c>
      <c r="G138" s="10"/>
      <c r="H138" s="14"/>
      <c r="I138" s="18"/>
      <c r="J138" s="18"/>
      <c r="K138" s="25"/>
      <c r="L138" s="37"/>
      <c r="M138" s="37"/>
      <c r="N138" s="25"/>
      <c r="O138" s="25"/>
      <c r="P138" s="25"/>
    </row>
    <row r="139" spans="1:16" s="13" customFormat="1" ht="46.8">
      <c r="A139" s="8">
        <v>11</v>
      </c>
      <c r="B139" s="45" t="s">
        <v>95</v>
      </c>
      <c r="C139" s="2" t="s">
        <v>220</v>
      </c>
      <c r="D139" s="3">
        <v>300</v>
      </c>
      <c r="E139" s="3">
        <v>290</v>
      </c>
      <c r="F139" s="100" t="s">
        <v>33</v>
      </c>
      <c r="G139" s="10"/>
      <c r="H139" s="14"/>
      <c r="I139" s="18"/>
      <c r="J139" s="18"/>
      <c r="K139" s="25"/>
      <c r="L139" s="37"/>
      <c r="M139" s="37"/>
      <c r="N139" s="25"/>
      <c r="O139" s="25"/>
      <c r="P139" s="25"/>
    </row>
    <row r="140" spans="1:16" s="13" customFormat="1" ht="26.4">
      <c r="A140" s="8">
        <v>11</v>
      </c>
      <c r="B140" s="45" t="s">
        <v>95</v>
      </c>
      <c r="C140" s="2" t="s">
        <v>252</v>
      </c>
      <c r="D140" s="3">
        <v>200</v>
      </c>
      <c r="E140" s="3"/>
      <c r="F140" s="100" t="s">
        <v>33</v>
      </c>
      <c r="G140" s="10"/>
      <c r="H140" s="14"/>
      <c r="I140" s="18"/>
      <c r="J140" s="18"/>
      <c r="K140" s="25"/>
      <c r="L140" s="37"/>
      <c r="M140" s="37"/>
      <c r="N140" s="25"/>
      <c r="O140" s="25"/>
      <c r="P140" s="25"/>
    </row>
    <row r="141" spans="1:16" s="13" customFormat="1" ht="41.7" customHeight="1">
      <c r="A141" s="8">
        <v>11</v>
      </c>
      <c r="B141" s="45" t="s">
        <v>95</v>
      </c>
      <c r="C141" s="2" t="s">
        <v>134</v>
      </c>
      <c r="D141" s="3">
        <v>125</v>
      </c>
      <c r="E141" s="3">
        <v>125</v>
      </c>
      <c r="F141" s="100" t="s">
        <v>133</v>
      </c>
      <c r="G141" s="10"/>
      <c r="H141" s="14"/>
      <c r="I141" s="18"/>
      <c r="J141" s="18"/>
      <c r="K141" s="25"/>
      <c r="L141" s="37"/>
      <c r="M141" s="37"/>
      <c r="N141" s="25"/>
      <c r="O141" s="25"/>
      <c r="P141" s="25"/>
    </row>
    <row r="142" spans="1:16" s="13" customFormat="1" ht="46.8">
      <c r="A142" s="8">
        <v>12</v>
      </c>
      <c r="B142" s="45" t="s">
        <v>139</v>
      </c>
      <c r="C142" s="2" t="s">
        <v>138</v>
      </c>
      <c r="D142" s="3">
        <v>1000</v>
      </c>
      <c r="E142" s="3">
        <v>920.2</v>
      </c>
      <c r="F142" s="100" t="s">
        <v>8</v>
      </c>
      <c r="G142" s="10"/>
      <c r="H142" s="14"/>
      <c r="I142" s="48">
        <f>SUM(D142)</f>
        <v>1000</v>
      </c>
      <c r="J142" s="48">
        <f>SUM(E142)</f>
        <v>920.2</v>
      </c>
      <c r="K142" s="25"/>
      <c r="L142" s="37"/>
      <c r="M142" s="37"/>
      <c r="N142" s="25"/>
      <c r="O142" s="25"/>
      <c r="P142" s="25"/>
    </row>
    <row r="143" spans="1:16" s="22" customFormat="1" ht="27.6">
      <c r="A143" s="8">
        <v>13</v>
      </c>
      <c r="B143" s="45" t="s">
        <v>14</v>
      </c>
      <c r="C143" s="46" t="s">
        <v>275</v>
      </c>
      <c r="D143" s="3">
        <v>100</v>
      </c>
      <c r="E143" s="3">
        <v>100</v>
      </c>
      <c r="F143" s="100" t="s">
        <v>8</v>
      </c>
      <c r="G143" s="10"/>
      <c r="H143" s="14"/>
      <c r="I143" s="48">
        <f>SUM(D143:D149)</f>
        <v>1000</v>
      </c>
      <c r="J143" s="48">
        <f>SUM(E143:E149)</f>
        <v>874.5</v>
      </c>
      <c r="K143" s="30"/>
      <c r="L143" s="30"/>
      <c r="M143" s="37"/>
      <c r="N143" s="30"/>
      <c r="O143" s="30"/>
      <c r="P143" s="30"/>
    </row>
    <row r="144" spans="1:16" s="22" customFormat="1" ht="31.2">
      <c r="A144" s="8">
        <v>13</v>
      </c>
      <c r="B144" s="45" t="s">
        <v>14</v>
      </c>
      <c r="C144" s="2" t="s">
        <v>159</v>
      </c>
      <c r="D144" s="3">
        <v>150</v>
      </c>
      <c r="E144" s="3">
        <v>86.8</v>
      </c>
      <c r="F144" s="100" t="s">
        <v>33</v>
      </c>
      <c r="G144" s="10"/>
      <c r="H144" s="14"/>
      <c r="I144" s="48"/>
      <c r="J144" s="48"/>
      <c r="K144" s="30"/>
      <c r="L144" s="37"/>
      <c r="M144" s="37"/>
      <c r="N144" s="30"/>
      <c r="O144" s="30"/>
      <c r="P144" s="30"/>
    </row>
    <row r="145" spans="1:16" s="67" customFormat="1" ht="26.4">
      <c r="A145" s="100">
        <v>13</v>
      </c>
      <c r="B145" s="100" t="s">
        <v>14</v>
      </c>
      <c r="C145" s="46" t="s">
        <v>153</v>
      </c>
      <c r="D145" s="3">
        <v>50</v>
      </c>
      <c r="E145" s="3"/>
      <c r="F145" s="100" t="s">
        <v>33</v>
      </c>
      <c r="G145" s="55"/>
      <c r="H145" s="64"/>
      <c r="I145" s="68"/>
      <c r="J145" s="68"/>
      <c r="K145" s="66"/>
      <c r="L145" s="37"/>
      <c r="M145" s="37"/>
      <c r="N145" s="66"/>
      <c r="O145" s="66"/>
      <c r="P145" s="66"/>
    </row>
    <row r="146" spans="1:16" s="22" customFormat="1" ht="26.4">
      <c r="A146" s="8">
        <v>13</v>
      </c>
      <c r="B146" s="45" t="s">
        <v>14</v>
      </c>
      <c r="C146" s="46" t="s">
        <v>19</v>
      </c>
      <c r="D146" s="3">
        <v>150</v>
      </c>
      <c r="E146" s="3">
        <v>150</v>
      </c>
      <c r="F146" s="100" t="s">
        <v>33</v>
      </c>
      <c r="G146" s="10"/>
      <c r="H146" s="14"/>
      <c r="I146" s="48"/>
      <c r="J146" s="48"/>
      <c r="K146" s="30"/>
      <c r="L146" s="37"/>
      <c r="M146" s="37"/>
      <c r="N146" s="30"/>
      <c r="O146" s="30"/>
      <c r="P146" s="30"/>
    </row>
    <row r="147" spans="1:16" s="22" customFormat="1" ht="26.4">
      <c r="A147" s="8">
        <v>13</v>
      </c>
      <c r="B147" s="45" t="s">
        <v>14</v>
      </c>
      <c r="C147" s="46" t="s">
        <v>27</v>
      </c>
      <c r="D147" s="3">
        <v>250</v>
      </c>
      <c r="E147" s="3">
        <v>247.6</v>
      </c>
      <c r="F147" s="100" t="s">
        <v>33</v>
      </c>
      <c r="G147" s="10"/>
      <c r="H147" s="14"/>
      <c r="I147" s="48"/>
      <c r="J147" s="48"/>
      <c r="K147" s="30"/>
      <c r="L147" s="37"/>
      <c r="M147" s="37"/>
      <c r="N147" s="30"/>
      <c r="O147" s="30"/>
      <c r="P147" s="30"/>
    </row>
    <row r="148" spans="1:16" s="22" customFormat="1" ht="26.4">
      <c r="A148" s="8">
        <v>13</v>
      </c>
      <c r="B148" s="45" t="s">
        <v>14</v>
      </c>
      <c r="C148" s="46" t="s">
        <v>56</v>
      </c>
      <c r="D148" s="3">
        <v>150</v>
      </c>
      <c r="E148" s="3">
        <v>140.1</v>
      </c>
      <c r="F148" s="100" t="s">
        <v>33</v>
      </c>
      <c r="G148" s="10"/>
      <c r="H148" s="14"/>
      <c r="I148" s="18"/>
      <c r="J148" s="18"/>
      <c r="K148" s="30"/>
      <c r="L148" s="38"/>
      <c r="M148" s="37"/>
      <c r="N148" s="30"/>
      <c r="O148" s="30"/>
      <c r="P148" s="30"/>
    </row>
    <row r="149" spans="1:16" s="22" customFormat="1" ht="26.4">
      <c r="A149" s="8">
        <v>13</v>
      </c>
      <c r="B149" s="45" t="s">
        <v>14</v>
      </c>
      <c r="C149" s="46" t="s">
        <v>57</v>
      </c>
      <c r="D149" s="3">
        <v>150</v>
      </c>
      <c r="E149" s="3">
        <v>150</v>
      </c>
      <c r="F149" s="100" t="s">
        <v>33</v>
      </c>
      <c r="G149" s="10"/>
      <c r="H149" s="14"/>
      <c r="I149" s="18"/>
      <c r="J149" s="18"/>
      <c r="K149" s="30"/>
      <c r="L149" s="30"/>
      <c r="M149" s="37"/>
      <c r="N149" s="30"/>
      <c r="O149" s="30"/>
      <c r="P149" s="30"/>
    </row>
    <row r="150" spans="1:16" s="22" customFormat="1" ht="27.6">
      <c r="A150" s="8">
        <v>14</v>
      </c>
      <c r="B150" s="45" t="s">
        <v>25</v>
      </c>
      <c r="C150" s="46" t="s">
        <v>66</v>
      </c>
      <c r="D150" s="3">
        <v>100</v>
      </c>
      <c r="E150" s="3">
        <v>100</v>
      </c>
      <c r="F150" s="100" t="s">
        <v>8</v>
      </c>
      <c r="G150" s="10"/>
      <c r="H150" s="14"/>
      <c r="I150" s="48">
        <f>SUM(D150:D164)</f>
        <v>1000</v>
      </c>
      <c r="J150" s="48">
        <f>SUM(E150:E164)</f>
        <v>832.3</v>
      </c>
      <c r="K150" s="30"/>
      <c r="L150" s="30"/>
      <c r="M150" s="37"/>
      <c r="N150" s="30"/>
      <c r="O150" s="30"/>
      <c r="P150" s="30"/>
    </row>
    <row r="151" spans="1:16" s="36" customFormat="1" ht="31.2">
      <c r="A151" s="8">
        <v>14</v>
      </c>
      <c r="B151" s="45" t="s">
        <v>25</v>
      </c>
      <c r="C151" s="2" t="s">
        <v>140</v>
      </c>
      <c r="D151" s="3">
        <v>100</v>
      </c>
      <c r="E151" s="3">
        <v>99.6</v>
      </c>
      <c r="F151" s="100" t="s">
        <v>8</v>
      </c>
      <c r="G151" s="10"/>
      <c r="H151" s="14"/>
      <c r="I151" s="48"/>
      <c r="J151" s="48"/>
      <c r="K151" s="35"/>
      <c r="L151" s="35"/>
      <c r="M151" s="37"/>
      <c r="N151" s="35"/>
      <c r="O151" s="35"/>
      <c r="P151" s="35"/>
    </row>
    <row r="152" spans="1:16" s="36" customFormat="1" ht="61.2" customHeight="1">
      <c r="A152" s="8">
        <v>14</v>
      </c>
      <c r="B152" s="45" t="s">
        <v>25</v>
      </c>
      <c r="C152" s="2" t="s">
        <v>152</v>
      </c>
      <c r="D152" s="3">
        <v>180</v>
      </c>
      <c r="E152" s="3">
        <v>180</v>
      </c>
      <c r="F152" s="100" t="s">
        <v>5</v>
      </c>
      <c r="G152" s="10"/>
      <c r="H152" s="14"/>
      <c r="I152" s="48"/>
      <c r="J152" s="48"/>
      <c r="K152" s="35"/>
      <c r="L152" s="35"/>
      <c r="M152" s="37"/>
      <c r="N152" s="35"/>
      <c r="O152" s="35"/>
      <c r="P152" s="35"/>
    </row>
    <row r="153" spans="1:16" s="36" customFormat="1" ht="31.2">
      <c r="A153" s="8">
        <v>14</v>
      </c>
      <c r="B153" s="45" t="s">
        <v>25</v>
      </c>
      <c r="C153" s="2" t="s">
        <v>208</v>
      </c>
      <c r="D153" s="3">
        <v>100</v>
      </c>
      <c r="E153" s="3">
        <v>100</v>
      </c>
      <c r="F153" s="100" t="s">
        <v>33</v>
      </c>
      <c r="G153" s="10"/>
      <c r="H153" s="14"/>
      <c r="I153" s="48"/>
      <c r="J153" s="48"/>
      <c r="K153" s="35"/>
      <c r="L153" s="35"/>
      <c r="M153" s="37"/>
      <c r="N153" s="35"/>
      <c r="O153" s="35"/>
      <c r="P153" s="35"/>
    </row>
    <row r="154" spans="1:16" s="36" customFormat="1" ht="27.6">
      <c r="A154" s="8">
        <v>14</v>
      </c>
      <c r="B154" s="45" t="s">
        <v>25</v>
      </c>
      <c r="C154" s="2" t="s">
        <v>206</v>
      </c>
      <c r="D154" s="3">
        <v>13</v>
      </c>
      <c r="E154" s="3"/>
      <c r="F154" s="100" t="s">
        <v>33</v>
      </c>
      <c r="G154" s="10"/>
      <c r="H154" s="14"/>
      <c r="I154" s="48"/>
      <c r="J154" s="48"/>
      <c r="K154" s="35"/>
      <c r="L154" s="35"/>
      <c r="M154" s="37"/>
      <c r="N154" s="35"/>
      <c r="O154" s="35"/>
      <c r="P154" s="35"/>
    </row>
    <row r="155" spans="1:16" s="36" customFormat="1" ht="27.6">
      <c r="A155" s="8">
        <v>14</v>
      </c>
      <c r="B155" s="45" t="s">
        <v>25</v>
      </c>
      <c r="C155" s="2" t="s">
        <v>201</v>
      </c>
      <c r="D155" s="3">
        <v>50</v>
      </c>
      <c r="E155" s="3">
        <v>50</v>
      </c>
      <c r="F155" s="100" t="s">
        <v>33</v>
      </c>
      <c r="G155" s="10"/>
      <c r="H155" s="14"/>
      <c r="I155" s="48"/>
      <c r="J155" s="48"/>
      <c r="K155" s="35"/>
      <c r="L155" s="35"/>
      <c r="M155" s="37"/>
      <c r="N155" s="35"/>
      <c r="O155" s="35"/>
      <c r="P155" s="35"/>
    </row>
    <row r="156" spans="1:16" s="36" customFormat="1" ht="31.2">
      <c r="A156" s="8">
        <v>14</v>
      </c>
      <c r="B156" s="45" t="s">
        <v>25</v>
      </c>
      <c r="C156" s="2" t="s">
        <v>266</v>
      </c>
      <c r="D156" s="3">
        <v>30</v>
      </c>
      <c r="E156" s="3">
        <v>30</v>
      </c>
      <c r="F156" s="100" t="s">
        <v>33</v>
      </c>
      <c r="G156" s="10"/>
      <c r="H156" s="14"/>
      <c r="I156" s="48"/>
      <c r="J156" s="48"/>
      <c r="K156" s="35"/>
      <c r="L156" s="35"/>
      <c r="M156" s="37"/>
      <c r="N156" s="35"/>
      <c r="O156" s="35"/>
      <c r="P156" s="35"/>
    </row>
    <row r="157" spans="1:16" s="36" customFormat="1" ht="27.6">
      <c r="A157" s="8">
        <v>14</v>
      </c>
      <c r="B157" s="45" t="s">
        <v>25</v>
      </c>
      <c r="C157" s="2" t="s">
        <v>203</v>
      </c>
      <c r="D157" s="3">
        <v>50</v>
      </c>
      <c r="E157" s="3"/>
      <c r="F157" s="100" t="s">
        <v>33</v>
      </c>
      <c r="G157" s="10"/>
      <c r="H157" s="14"/>
      <c r="I157" s="48"/>
      <c r="J157" s="48"/>
      <c r="K157" s="35"/>
      <c r="L157" s="35"/>
      <c r="M157" s="37"/>
      <c r="N157" s="35"/>
      <c r="O157" s="35"/>
      <c r="P157" s="35"/>
    </row>
    <row r="158" spans="1:16" s="36" customFormat="1" ht="31.2">
      <c r="A158" s="8">
        <v>14</v>
      </c>
      <c r="B158" s="45" t="s">
        <v>25</v>
      </c>
      <c r="C158" s="2" t="s">
        <v>204</v>
      </c>
      <c r="D158" s="3">
        <v>50</v>
      </c>
      <c r="E158" s="3">
        <v>33.4</v>
      </c>
      <c r="F158" s="100" t="s">
        <v>33</v>
      </c>
      <c r="G158" s="10"/>
      <c r="H158" s="14"/>
      <c r="I158" s="48"/>
      <c r="J158" s="48"/>
      <c r="K158" s="35"/>
      <c r="L158" s="35"/>
      <c r="M158" s="37"/>
      <c r="N158" s="35"/>
      <c r="O158" s="35"/>
      <c r="P158" s="35"/>
    </row>
    <row r="159" spans="1:16" s="36" customFormat="1" ht="27.6">
      <c r="A159" s="8">
        <v>14</v>
      </c>
      <c r="B159" s="45" t="s">
        <v>25</v>
      </c>
      <c r="C159" s="2" t="s">
        <v>199</v>
      </c>
      <c r="D159" s="3">
        <v>20</v>
      </c>
      <c r="E159" s="3">
        <v>20</v>
      </c>
      <c r="F159" s="100" t="s">
        <v>33</v>
      </c>
      <c r="G159" s="10"/>
      <c r="H159" s="14"/>
      <c r="I159" s="48"/>
      <c r="J159" s="48"/>
      <c r="K159" s="35"/>
      <c r="L159" s="35"/>
      <c r="M159" s="37"/>
      <c r="N159" s="35"/>
      <c r="O159" s="35"/>
      <c r="P159" s="35"/>
    </row>
    <row r="160" spans="1:16" s="36" customFormat="1" ht="31.2">
      <c r="A160" s="8">
        <v>14</v>
      </c>
      <c r="B160" s="45" t="s">
        <v>25</v>
      </c>
      <c r="C160" s="2" t="s">
        <v>200</v>
      </c>
      <c r="D160" s="3">
        <v>27</v>
      </c>
      <c r="E160" s="3"/>
      <c r="F160" s="100" t="s">
        <v>33</v>
      </c>
      <c r="G160" s="10"/>
      <c r="H160" s="14"/>
      <c r="I160" s="48"/>
      <c r="J160" s="48"/>
      <c r="K160" s="35"/>
      <c r="L160" s="35"/>
      <c r="M160" s="37"/>
      <c r="N160" s="35"/>
      <c r="O160" s="35"/>
      <c r="P160" s="35"/>
    </row>
    <row r="161" spans="1:16" s="36" customFormat="1" ht="31.2">
      <c r="A161" s="8">
        <v>14</v>
      </c>
      <c r="B161" s="45" t="s">
        <v>25</v>
      </c>
      <c r="C161" s="2" t="s">
        <v>202</v>
      </c>
      <c r="D161" s="3">
        <v>50</v>
      </c>
      <c r="E161" s="3">
        <v>49.3</v>
      </c>
      <c r="F161" s="100" t="s">
        <v>33</v>
      </c>
      <c r="G161" s="10"/>
      <c r="H161" s="14"/>
      <c r="I161" s="48"/>
      <c r="J161" s="48"/>
      <c r="K161" s="35"/>
      <c r="L161" s="35"/>
      <c r="M161" s="37"/>
      <c r="N161" s="35"/>
      <c r="O161" s="35"/>
      <c r="P161" s="35"/>
    </row>
    <row r="162" spans="1:16" s="36" customFormat="1" ht="27.6">
      <c r="A162" s="8">
        <v>14</v>
      </c>
      <c r="B162" s="45" t="s">
        <v>25</v>
      </c>
      <c r="C162" s="2" t="s">
        <v>207</v>
      </c>
      <c r="D162" s="3">
        <v>60</v>
      </c>
      <c r="E162" s="3"/>
      <c r="F162" s="100" t="s">
        <v>33</v>
      </c>
      <c r="G162" s="10"/>
      <c r="H162" s="14"/>
      <c r="I162" s="48"/>
      <c r="J162" s="48"/>
      <c r="K162" s="35"/>
      <c r="L162" s="35"/>
      <c r="M162" s="37"/>
      <c r="N162" s="35"/>
      <c r="O162" s="35"/>
      <c r="P162" s="35"/>
    </row>
    <row r="163" spans="1:16" s="36" customFormat="1" ht="31.2">
      <c r="A163" s="8">
        <v>14</v>
      </c>
      <c r="B163" s="45" t="s">
        <v>25</v>
      </c>
      <c r="C163" s="2" t="s">
        <v>209</v>
      </c>
      <c r="D163" s="3">
        <v>70</v>
      </c>
      <c r="E163" s="3">
        <v>70</v>
      </c>
      <c r="F163" s="100" t="s">
        <v>33</v>
      </c>
      <c r="G163" s="10"/>
      <c r="H163" s="14"/>
      <c r="I163" s="48"/>
      <c r="J163" s="48"/>
      <c r="K163" s="35"/>
      <c r="L163" s="35"/>
      <c r="M163" s="37"/>
      <c r="N163" s="35"/>
      <c r="O163" s="35"/>
      <c r="P163" s="35"/>
    </row>
    <row r="164" spans="1:16" s="36" customFormat="1" ht="27.6">
      <c r="A164" s="1">
        <v>14</v>
      </c>
      <c r="B164" s="45" t="s">
        <v>25</v>
      </c>
      <c r="C164" s="2" t="s">
        <v>205</v>
      </c>
      <c r="D164" s="3">
        <v>100</v>
      </c>
      <c r="E164" s="3">
        <v>100</v>
      </c>
      <c r="F164" s="100" t="s">
        <v>33</v>
      </c>
      <c r="G164" s="10"/>
      <c r="H164" s="14"/>
      <c r="I164" s="48"/>
      <c r="J164" s="48"/>
      <c r="K164" s="35"/>
      <c r="L164" s="35"/>
      <c r="M164" s="37"/>
      <c r="N164" s="35"/>
      <c r="O164" s="35"/>
      <c r="P164" s="35"/>
    </row>
    <row r="165" spans="1:16" s="22" customFormat="1" ht="27.6">
      <c r="A165" s="8">
        <v>14</v>
      </c>
      <c r="B165" s="45" t="s">
        <v>10</v>
      </c>
      <c r="C165" s="46" t="s">
        <v>68</v>
      </c>
      <c r="D165" s="3">
        <v>104</v>
      </c>
      <c r="E165" s="3">
        <v>104</v>
      </c>
      <c r="F165" s="100" t="s">
        <v>33</v>
      </c>
      <c r="G165" s="10"/>
      <c r="H165" s="14"/>
      <c r="I165" s="48">
        <f>SUM(D165:D174)</f>
        <v>1000</v>
      </c>
      <c r="J165" s="48">
        <f>SUM(E165:E174)</f>
        <v>848.9</v>
      </c>
      <c r="K165" s="37"/>
      <c r="L165" s="30"/>
      <c r="M165" s="37"/>
      <c r="N165" s="30"/>
      <c r="O165" s="30"/>
      <c r="P165" s="30"/>
    </row>
    <row r="166" spans="1:16" s="22" customFormat="1" ht="29.7" customHeight="1">
      <c r="A166" s="8">
        <v>14</v>
      </c>
      <c r="B166" s="45" t="s">
        <v>10</v>
      </c>
      <c r="C166" s="46" t="s">
        <v>28</v>
      </c>
      <c r="D166" s="3">
        <v>150</v>
      </c>
      <c r="E166" s="3">
        <v>148.9</v>
      </c>
      <c r="F166" s="100" t="s">
        <v>5</v>
      </c>
      <c r="G166" s="10"/>
      <c r="H166" s="14"/>
      <c r="I166" s="18"/>
      <c r="J166" s="18"/>
      <c r="K166" s="37"/>
      <c r="L166" s="30"/>
      <c r="M166" s="37"/>
      <c r="N166" s="30"/>
      <c r="O166" s="30"/>
      <c r="P166" s="30"/>
    </row>
    <row r="167" spans="1:16" s="22" customFormat="1" ht="27.6">
      <c r="A167" s="8">
        <v>14</v>
      </c>
      <c r="B167" s="45" t="s">
        <v>10</v>
      </c>
      <c r="C167" s="46" t="s">
        <v>47</v>
      </c>
      <c r="D167" s="3">
        <v>150</v>
      </c>
      <c r="E167" s="3">
        <v>150</v>
      </c>
      <c r="F167" s="100" t="s">
        <v>33</v>
      </c>
      <c r="G167" s="10"/>
      <c r="H167" s="14"/>
      <c r="I167" s="18"/>
      <c r="J167" s="18"/>
      <c r="K167" s="37"/>
      <c r="L167" s="30"/>
      <c r="M167" s="37"/>
      <c r="N167" s="30"/>
      <c r="O167" s="30"/>
      <c r="P167" s="30"/>
    </row>
    <row r="168" spans="1:16" s="23" customFormat="1" ht="27.6">
      <c r="A168" s="8">
        <v>14</v>
      </c>
      <c r="B168" s="45" t="s">
        <v>10</v>
      </c>
      <c r="C168" s="46" t="s">
        <v>48</v>
      </c>
      <c r="D168" s="3">
        <v>80</v>
      </c>
      <c r="E168" s="3">
        <v>80</v>
      </c>
      <c r="F168" s="100" t="s">
        <v>33</v>
      </c>
      <c r="G168" s="10"/>
      <c r="H168" s="19"/>
      <c r="I168" s="52"/>
      <c r="J168" s="52"/>
      <c r="K168" s="37"/>
      <c r="L168" s="31"/>
      <c r="M168" s="37"/>
      <c r="N168" s="31"/>
      <c r="O168" s="31"/>
      <c r="P168" s="31"/>
    </row>
    <row r="169" spans="1:16" s="22" customFormat="1" ht="26.4">
      <c r="A169" s="8">
        <v>14</v>
      </c>
      <c r="B169" s="45" t="s">
        <v>10</v>
      </c>
      <c r="C169" s="46" t="s">
        <v>26</v>
      </c>
      <c r="D169" s="3">
        <v>70</v>
      </c>
      <c r="E169" s="3">
        <v>70</v>
      </c>
      <c r="F169" s="100" t="s">
        <v>33</v>
      </c>
      <c r="G169" s="10"/>
      <c r="H169" s="14"/>
      <c r="I169" s="18"/>
      <c r="J169" s="18"/>
      <c r="K169" s="37"/>
      <c r="L169" s="30"/>
      <c r="M169" s="37"/>
      <c r="N169" s="30"/>
      <c r="O169" s="30"/>
      <c r="P169" s="30"/>
    </row>
    <row r="170" spans="1:16" s="22" customFormat="1" ht="26.4">
      <c r="A170" s="8">
        <v>14</v>
      </c>
      <c r="B170" s="45" t="s">
        <v>10</v>
      </c>
      <c r="C170" s="2" t="s">
        <v>160</v>
      </c>
      <c r="D170" s="3">
        <v>82</v>
      </c>
      <c r="E170" s="3">
        <v>82</v>
      </c>
      <c r="F170" s="100" t="s">
        <v>33</v>
      </c>
      <c r="G170" s="10"/>
      <c r="H170" s="14"/>
      <c r="I170" s="18"/>
      <c r="J170" s="18"/>
      <c r="K170" s="37"/>
      <c r="L170" s="30"/>
      <c r="M170" s="37"/>
      <c r="N170" s="30"/>
      <c r="O170" s="30"/>
      <c r="P170" s="30"/>
    </row>
    <row r="171" spans="1:16" s="22" customFormat="1" ht="31.2">
      <c r="A171" s="8">
        <v>14</v>
      </c>
      <c r="B171" s="45" t="s">
        <v>10</v>
      </c>
      <c r="C171" s="2" t="s">
        <v>276</v>
      </c>
      <c r="D171" s="3">
        <v>70</v>
      </c>
      <c r="E171" s="3"/>
      <c r="F171" s="100" t="s">
        <v>33</v>
      </c>
      <c r="G171" s="10"/>
      <c r="H171" s="14"/>
      <c r="I171" s="18"/>
      <c r="J171" s="18"/>
      <c r="K171" s="37"/>
      <c r="L171" s="30"/>
      <c r="M171" s="37"/>
      <c r="N171" s="30"/>
      <c r="O171" s="30"/>
      <c r="P171" s="30"/>
    </row>
    <row r="172" spans="1:16" s="13" customFormat="1" ht="27.6">
      <c r="A172" s="8">
        <v>14</v>
      </c>
      <c r="B172" s="45" t="s">
        <v>10</v>
      </c>
      <c r="C172" s="46" t="s">
        <v>46</v>
      </c>
      <c r="D172" s="3">
        <v>144</v>
      </c>
      <c r="E172" s="3">
        <v>144</v>
      </c>
      <c r="F172" s="100" t="s">
        <v>33</v>
      </c>
      <c r="G172" s="10"/>
      <c r="H172" s="14"/>
      <c r="I172" s="18"/>
      <c r="J172" s="18"/>
      <c r="K172" s="37"/>
      <c r="L172" s="25"/>
      <c r="M172" s="37"/>
      <c r="N172" s="25"/>
      <c r="O172" s="25"/>
      <c r="P172" s="25"/>
    </row>
    <row r="173" spans="1:16" s="13" customFormat="1" ht="27.6">
      <c r="A173" s="8">
        <v>14</v>
      </c>
      <c r="B173" s="45" t="s">
        <v>10</v>
      </c>
      <c r="C173" s="46" t="s">
        <v>34</v>
      </c>
      <c r="D173" s="3">
        <v>80</v>
      </c>
      <c r="E173" s="3"/>
      <c r="F173" s="100" t="s">
        <v>33</v>
      </c>
      <c r="G173" s="10"/>
      <c r="H173" s="14"/>
      <c r="I173" s="18"/>
      <c r="J173" s="18"/>
      <c r="K173" s="37"/>
      <c r="L173" s="25"/>
      <c r="M173" s="37"/>
      <c r="N173" s="25"/>
      <c r="O173" s="25"/>
      <c r="P173" s="25"/>
    </row>
    <row r="174" spans="1:16" s="13" customFormat="1" ht="26.4">
      <c r="A174" s="8">
        <v>14</v>
      </c>
      <c r="B174" s="45" t="s">
        <v>10</v>
      </c>
      <c r="C174" s="46" t="s">
        <v>49</v>
      </c>
      <c r="D174" s="3">
        <v>70</v>
      </c>
      <c r="E174" s="3">
        <v>70</v>
      </c>
      <c r="F174" s="100" t="s">
        <v>33</v>
      </c>
      <c r="G174" s="10"/>
      <c r="H174" s="14"/>
      <c r="I174" s="18"/>
      <c r="J174" s="18"/>
      <c r="K174" s="37"/>
      <c r="L174" s="25"/>
      <c r="M174" s="37"/>
      <c r="N174" s="25"/>
      <c r="O174" s="25"/>
      <c r="P174" s="25"/>
    </row>
    <row r="175" spans="1:16" s="13" customFormat="1" ht="30" customHeight="1">
      <c r="A175" s="1">
        <v>15</v>
      </c>
      <c r="B175" s="45" t="s">
        <v>94</v>
      </c>
      <c r="C175" s="2" t="s">
        <v>173</v>
      </c>
      <c r="D175" s="3">
        <v>196</v>
      </c>
      <c r="E175" s="3">
        <v>196</v>
      </c>
      <c r="F175" s="100" t="s">
        <v>5</v>
      </c>
      <c r="G175" s="10"/>
      <c r="H175" s="14"/>
      <c r="I175" s="48">
        <f>SUM(D175:D182)</f>
        <v>1000</v>
      </c>
      <c r="J175" s="48">
        <f>SUM(E175:E182)</f>
        <v>766.1</v>
      </c>
      <c r="K175" s="37"/>
      <c r="L175" s="25"/>
      <c r="M175" s="37"/>
      <c r="N175" s="25"/>
      <c r="O175" s="25"/>
      <c r="P175" s="25"/>
    </row>
    <row r="176" spans="1:16" s="13" customFormat="1" ht="31.95" customHeight="1">
      <c r="A176" s="1">
        <v>15</v>
      </c>
      <c r="B176" s="45" t="s">
        <v>94</v>
      </c>
      <c r="C176" s="2" t="s">
        <v>174</v>
      </c>
      <c r="D176" s="3">
        <v>150</v>
      </c>
      <c r="E176" s="3"/>
      <c r="F176" s="100" t="s">
        <v>5</v>
      </c>
      <c r="G176" s="10"/>
      <c r="H176" s="14"/>
      <c r="I176" s="18"/>
      <c r="J176" s="18"/>
      <c r="K176" s="37"/>
      <c r="L176" s="25"/>
      <c r="M176" s="37"/>
      <c r="N176" s="25"/>
      <c r="O176" s="25"/>
      <c r="P176" s="25"/>
    </row>
    <row r="177" spans="1:16" s="13" customFormat="1" ht="32.4" customHeight="1">
      <c r="A177" s="1">
        <v>15</v>
      </c>
      <c r="B177" s="45" t="s">
        <v>94</v>
      </c>
      <c r="C177" s="2" t="s">
        <v>234</v>
      </c>
      <c r="D177" s="3">
        <f>15+30</f>
        <v>45</v>
      </c>
      <c r="E177" s="3"/>
      <c r="F177" s="100" t="s">
        <v>33</v>
      </c>
      <c r="G177" s="10"/>
      <c r="H177" s="14"/>
      <c r="I177" s="18"/>
      <c r="J177" s="18"/>
      <c r="K177" s="37"/>
      <c r="L177" s="25"/>
      <c r="M177" s="37"/>
      <c r="N177" s="25"/>
      <c r="O177" s="25"/>
      <c r="P177" s="25"/>
    </row>
    <row r="178" spans="1:16" s="13" customFormat="1" ht="26.4">
      <c r="A178" s="1">
        <v>15</v>
      </c>
      <c r="B178" s="45" t="s">
        <v>94</v>
      </c>
      <c r="C178" s="2" t="s">
        <v>175</v>
      </c>
      <c r="D178" s="3">
        <v>106</v>
      </c>
      <c r="E178" s="3">
        <v>67.8</v>
      </c>
      <c r="F178" s="100" t="s">
        <v>33</v>
      </c>
      <c r="G178" s="10"/>
      <c r="H178" s="14"/>
      <c r="I178" s="18"/>
      <c r="J178" s="18"/>
      <c r="K178" s="37"/>
      <c r="L178" s="25"/>
      <c r="M178" s="37"/>
      <c r="N178" s="25"/>
      <c r="O178" s="25"/>
      <c r="P178" s="25"/>
    </row>
    <row r="179" spans="1:16" s="13" customFormat="1" ht="31.2">
      <c r="A179" s="1">
        <v>15</v>
      </c>
      <c r="B179" s="45" t="s">
        <v>94</v>
      </c>
      <c r="C179" s="2" t="s">
        <v>210</v>
      </c>
      <c r="D179" s="3">
        <v>120</v>
      </c>
      <c r="E179" s="3">
        <v>120</v>
      </c>
      <c r="F179" s="100" t="s">
        <v>33</v>
      </c>
      <c r="G179" s="10"/>
      <c r="H179" s="14"/>
      <c r="I179" s="18"/>
      <c r="J179" s="18"/>
      <c r="K179" s="37"/>
      <c r="L179" s="25"/>
      <c r="M179" s="37"/>
      <c r="N179" s="25"/>
      <c r="O179" s="25"/>
      <c r="P179" s="25"/>
    </row>
    <row r="180" spans="1:16" s="13" customFormat="1" ht="31.2">
      <c r="A180" s="8">
        <v>15</v>
      </c>
      <c r="B180" s="45" t="s">
        <v>94</v>
      </c>
      <c r="C180" s="2" t="s">
        <v>93</v>
      </c>
      <c r="D180" s="3">
        <v>105</v>
      </c>
      <c r="E180" s="3">
        <v>104.3</v>
      </c>
      <c r="F180" s="100" t="s">
        <v>33</v>
      </c>
      <c r="G180" s="16"/>
      <c r="H180" s="37"/>
      <c r="I180" s="54"/>
      <c r="J180" s="54"/>
      <c r="K180" s="37"/>
      <c r="L180" s="25"/>
      <c r="M180" s="25"/>
      <c r="N180" s="25"/>
    </row>
    <row r="181" spans="1:16" s="13" customFormat="1" ht="31.2">
      <c r="A181" s="1">
        <v>15</v>
      </c>
      <c r="B181" s="45" t="s">
        <v>94</v>
      </c>
      <c r="C181" s="2" t="s">
        <v>211</v>
      </c>
      <c r="D181" s="3">
        <v>200</v>
      </c>
      <c r="E181" s="3">
        <v>200</v>
      </c>
      <c r="F181" s="100" t="s">
        <v>33</v>
      </c>
      <c r="G181" s="16"/>
      <c r="H181" s="37"/>
      <c r="I181" s="54"/>
      <c r="J181" s="54"/>
      <c r="K181" s="37"/>
      <c r="L181" s="25"/>
      <c r="M181" s="25"/>
      <c r="N181" s="25"/>
    </row>
    <row r="182" spans="1:16" s="13" customFormat="1" ht="26.4">
      <c r="A182" s="1">
        <v>15</v>
      </c>
      <c r="B182" s="45" t="s">
        <v>94</v>
      </c>
      <c r="C182" s="2" t="s">
        <v>235</v>
      </c>
      <c r="D182" s="3">
        <v>78</v>
      </c>
      <c r="E182" s="3">
        <v>78</v>
      </c>
      <c r="F182" s="100" t="s">
        <v>33</v>
      </c>
      <c r="G182" s="16"/>
      <c r="H182" s="37"/>
      <c r="I182" s="54"/>
      <c r="J182" s="54"/>
      <c r="K182" s="37"/>
      <c r="L182" s="25"/>
      <c r="M182" s="25"/>
      <c r="N182" s="25"/>
    </row>
    <row r="183" spans="1:16" s="15" customFormat="1" ht="39.6">
      <c r="A183" s="8">
        <v>15</v>
      </c>
      <c r="B183" s="45" t="s">
        <v>80</v>
      </c>
      <c r="C183" s="2" t="s">
        <v>79</v>
      </c>
      <c r="D183" s="3">
        <v>255</v>
      </c>
      <c r="E183" s="119">
        <v>255</v>
      </c>
      <c r="F183" s="100" t="s">
        <v>5</v>
      </c>
      <c r="G183" s="17"/>
      <c r="H183" s="37"/>
      <c r="I183" s="54">
        <f>SUM(D183:D185)</f>
        <v>1000</v>
      </c>
      <c r="J183" s="54">
        <f>SUM(E183:E185)</f>
        <v>1000</v>
      </c>
      <c r="K183" s="47"/>
      <c r="L183" s="27"/>
      <c r="M183" s="27"/>
      <c r="N183" s="27"/>
    </row>
    <row r="184" spans="1:16" s="15" customFormat="1" ht="26.4">
      <c r="A184" s="8">
        <v>15</v>
      </c>
      <c r="B184" s="45" t="s">
        <v>80</v>
      </c>
      <c r="C184" s="2" t="s">
        <v>92</v>
      </c>
      <c r="D184" s="3">
        <v>245</v>
      </c>
      <c r="E184" s="119">
        <v>245</v>
      </c>
      <c r="F184" s="100" t="s">
        <v>33</v>
      </c>
      <c r="G184" s="17"/>
      <c r="H184" s="37"/>
      <c r="I184" s="54"/>
      <c r="J184" s="54"/>
      <c r="K184" s="47"/>
      <c r="L184" s="27"/>
      <c r="M184" s="27"/>
      <c r="N184" s="27"/>
    </row>
    <row r="185" spans="1:16" s="15" customFormat="1" ht="31.2">
      <c r="A185" s="8">
        <v>15</v>
      </c>
      <c r="B185" s="45" t="s">
        <v>80</v>
      </c>
      <c r="C185" s="2" t="s">
        <v>212</v>
      </c>
      <c r="D185" s="3">
        <v>500</v>
      </c>
      <c r="E185" s="119">
        <v>500</v>
      </c>
      <c r="F185" s="100" t="s">
        <v>33</v>
      </c>
      <c r="G185" s="17"/>
      <c r="H185" s="37"/>
      <c r="I185" s="54"/>
      <c r="J185" s="54"/>
      <c r="K185" s="47"/>
      <c r="L185" s="27"/>
      <c r="M185" s="27"/>
      <c r="N185" s="27"/>
    </row>
    <row r="186" spans="1:16" s="15" customFormat="1" ht="26.4">
      <c r="A186" s="8">
        <v>16</v>
      </c>
      <c r="B186" s="45" t="s">
        <v>88</v>
      </c>
      <c r="C186" s="2" t="s">
        <v>91</v>
      </c>
      <c r="D186" s="3">
        <v>350</v>
      </c>
      <c r="E186" s="119">
        <v>350</v>
      </c>
      <c r="F186" s="100" t="s">
        <v>33</v>
      </c>
      <c r="G186" s="17"/>
      <c r="H186" s="37"/>
      <c r="I186" s="54">
        <f>SUM(D186:D189)</f>
        <v>1000</v>
      </c>
      <c r="J186" s="54">
        <f>SUM(E186:E189)</f>
        <v>1000</v>
      </c>
      <c r="K186" s="47"/>
      <c r="L186" s="27"/>
      <c r="M186" s="27"/>
      <c r="N186" s="27"/>
    </row>
    <row r="187" spans="1:16" s="15" customFormat="1" ht="31.2">
      <c r="A187" s="8">
        <v>16</v>
      </c>
      <c r="B187" s="45" t="s">
        <v>88</v>
      </c>
      <c r="C187" s="2" t="s">
        <v>90</v>
      </c>
      <c r="D187" s="3">
        <v>150</v>
      </c>
      <c r="E187" s="119">
        <v>150</v>
      </c>
      <c r="F187" s="100" t="s">
        <v>33</v>
      </c>
      <c r="G187" s="17"/>
      <c r="H187" s="37"/>
      <c r="I187" s="54"/>
      <c r="J187" s="54"/>
      <c r="K187" s="47"/>
      <c r="L187" s="27"/>
      <c r="M187" s="27"/>
      <c r="N187" s="27"/>
    </row>
    <row r="188" spans="1:16" s="15" customFormat="1" ht="26.4">
      <c r="A188" s="8">
        <v>16</v>
      </c>
      <c r="B188" s="45" t="s">
        <v>88</v>
      </c>
      <c r="C188" s="2" t="s">
        <v>89</v>
      </c>
      <c r="D188" s="3">
        <v>300</v>
      </c>
      <c r="E188" s="3">
        <v>300</v>
      </c>
      <c r="F188" s="100" t="s">
        <v>33</v>
      </c>
      <c r="G188" s="16"/>
      <c r="H188" s="37"/>
      <c r="I188" s="54"/>
      <c r="J188" s="54"/>
      <c r="K188" s="47"/>
      <c r="L188" s="27"/>
      <c r="M188" s="27"/>
      <c r="N188" s="27"/>
    </row>
    <row r="189" spans="1:16" s="13" customFormat="1" ht="26.4">
      <c r="A189" s="8">
        <v>16</v>
      </c>
      <c r="B189" s="45" t="s">
        <v>88</v>
      </c>
      <c r="C189" s="2" t="s">
        <v>87</v>
      </c>
      <c r="D189" s="3">
        <v>200</v>
      </c>
      <c r="E189" s="3">
        <v>200</v>
      </c>
      <c r="F189" s="100" t="s">
        <v>33</v>
      </c>
      <c r="G189" s="10"/>
      <c r="H189" s="14"/>
      <c r="I189" s="18"/>
      <c r="J189" s="18"/>
      <c r="K189" s="37"/>
      <c r="L189" s="25"/>
      <c r="M189" s="37"/>
      <c r="N189" s="25"/>
      <c r="O189" s="25"/>
      <c r="P189" s="25"/>
    </row>
    <row r="190" spans="1:16" s="13" customFormat="1" ht="26.4">
      <c r="A190" s="100" t="s">
        <v>4</v>
      </c>
      <c r="B190" s="45" t="s">
        <v>176</v>
      </c>
      <c r="C190" s="2" t="s">
        <v>177</v>
      </c>
      <c r="D190" s="3">
        <v>400</v>
      </c>
      <c r="E190" s="3">
        <v>400</v>
      </c>
      <c r="F190" s="100" t="s">
        <v>33</v>
      </c>
      <c r="G190" s="10"/>
      <c r="H190" s="14"/>
      <c r="I190" s="48">
        <f>SUM(D190:D193)</f>
        <v>1000</v>
      </c>
      <c r="J190" s="48">
        <f>SUM(E190:E193)</f>
        <v>750</v>
      </c>
      <c r="K190" s="37"/>
      <c r="L190" s="25"/>
      <c r="M190" s="37"/>
      <c r="N190" s="25"/>
      <c r="O190" s="25"/>
      <c r="P190" s="25"/>
    </row>
    <row r="191" spans="1:16" s="13" customFormat="1" ht="26.4">
      <c r="A191" s="100" t="s">
        <v>4</v>
      </c>
      <c r="B191" s="45" t="s">
        <v>176</v>
      </c>
      <c r="C191" s="2" t="s">
        <v>178</v>
      </c>
      <c r="D191" s="3">
        <v>150</v>
      </c>
      <c r="E191" s="3">
        <v>150</v>
      </c>
      <c r="F191" s="100" t="s">
        <v>33</v>
      </c>
      <c r="G191" s="10"/>
      <c r="H191" s="14"/>
      <c r="I191" s="18"/>
      <c r="J191" s="18"/>
      <c r="K191" s="37"/>
      <c r="L191" s="25"/>
      <c r="M191" s="37"/>
      <c r="N191" s="25"/>
      <c r="O191" s="25"/>
      <c r="P191" s="25"/>
    </row>
    <row r="192" spans="1:16" s="13" customFormat="1" ht="26.4">
      <c r="A192" s="100" t="s">
        <v>4</v>
      </c>
      <c r="B192" s="45" t="s">
        <v>176</v>
      </c>
      <c r="C192" s="2" t="s">
        <v>179</v>
      </c>
      <c r="D192" s="3">
        <v>200</v>
      </c>
      <c r="E192" s="3">
        <v>200</v>
      </c>
      <c r="F192" s="100" t="s">
        <v>33</v>
      </c>
      <c r="G192" s="10"/>
      <c r="H192" s="14"/>
      <c r="I192" s="18"/>
      <c r="J192" s="18"/>
      <c r="K192" s="37"/>
      <c r="L192" s="25"/>
      <c r="M192" s="37"/>
      <c r="N192" s="25"/>
      <c r="O192" s="25"/>
      <c r="P192" s="25"/>
    </row>
    <row r="193" spans="1:16" s="13" customFormat="1" ht="26.4">
      <c r="A193" s="100" t="s">
        <v>4</v>
      </c>
      <c r="B193" s="45" t="s">
        <v>176</v>
      </c>
      <c r="C193" s="2" t="s">
        <v>32</v>
      </c>
      <c r="D193" s="3">
        <v>250</v>
      </c>
      <c r="E193" s="3"/>
      <c r="F193" s="100" t="s">
        <v>33</v>
      </c>
      <c r="G193" s="10"/>
      <c r="H193" s="14"/>
      <c r="I193" s="18"/>
      <c r="J193" s="18"/>
      <c r="K193" s="37"/>
      <c r="L193" s="25"/>
      <c r="M193" s="37"/>
      <c r="N193" s="25"/>
      <c r="O193" s="25"/>
      <c r="P193" s="25"/>
    </row>
    <row r="194" spans="1:16" s="13" customFormat="1" ht="39.6">
      <c r="A194" s="100" t="s">
        <v>4</v>
      </c>
      <c r="B194" s="45" t="s">
        <v>69</v>
      </c>
      <c r="C194" s="2" t="s">
        <v>236</v>
      </c>
      <c r="D194" s="3">
        <v>75</v>
      </c>
      <c r="E194" s="3"/>
      <c r="F194" s="100" t="s">
        <v>5</v>
      </c>
      <c r="G194" s="10"/>
      <c r="H194" s="14"/>
      <c r="I194" s="48">
        <f>SUM(D194:D204)</f>
        <v>1000</v>
      </c>
      <c r="J194" s="48">
        <f>SUM(E194:E204)</f>
        <v>432.6</v>
      </c>
      <c r="K194" s="37"/>
      <c r="L194" s="25"/>
      <c r="M194" s="37"/>
      <c r="N194" s="25"/>
      <c r="O194" s="25"/>
      <c r="P194" s="25"/>
    </row>
    <row r="195" spans="1:16" s="13" customFormat="1" ht="39.6">
      <c r="A195" s="100" t="s">
        <v>4</v>
      </c>
      <c r="B195" s="100" t="s">
        <v>69</v>
      </c>
      <c r="C195" s="2" t="s">
        <v>265</v>
      </c>
      <c r="D195" s="3">
        <v>60</v>
      </c>
      <c r="E195" s="3"/>
      <c r="F195" s="100" t="s">
        <v>5</v>
      </c>
      <c r="G195" s="10"/>
      <c r="H195" s="14"/>
      <c r="I195" s="48"/>
      <c r="J195" s="48"/>
      <c r="K195" s="37"/>
      <c r="L195" s="25"/>
      <c r="M195" s="37"/>
      <c r="N195" s="25"/>
      <c r="O195" s="25"/>
      <c r="P195" s="25"/>
    </row>
    <row r="196" spans="1:16" s="13" customFormat="1" ht="32.4" customHeight="1">
      <c r="A196" s="100" t="s">
        <v>4</v>
      </c>
      <c r="B196" s="45" t="s">
        <v>69</v>
      </c>
      <c r="C196" s="2" t="s">
        <v>277</v>
      </c>
      <c r="D196" s="3">
        <v>150</v>
      </c>
      <c r="E196" s="3">
        <v>82.6</v>
      </c>
      <c r="F196" s="100" t="s">
        <v>33</v>
      </c>
      <c r="G196" s="10"/>
      <c r="H196" s="14"/>
      <c r="I196" s="48"/>
      <c r="J196" s="48"/>
      <c r="K196" s="37"/>
      <c r="L196" s="25"/>
      <c r="M196" s="37"/>
      <c r="N196" s="25"/>
      <c r="O196" s="25"/>
      <c r="P196" s="25"/>
    </row>
    <row r="197" spans="1:16" s="13" customFormat="1" ht="36" customHeight="1">
      <c r="A197" s="100" t="s">
        <v>4</v>
      </c>
      <c r="B197" s="100" t="s">
        <v>69</v>
      </c>
      <c r="C197" s="2" t="s">
        <v>268</v>
      </c>
      <c r="D197" s="3">
        <v>100</v>
      </c>
      <c r="E197" s="3"/>
      <c r="F197" s="100" t="s">
        <v>33</v>
      </c>
      <c r="G197" s="10"/>
      <c r="H197" s="14"/>
      <c r="I197" s="48"/>
      <c r="J197" s="48"/>
      <c r="K197" s="37"/>
      <c r="L197" s="25"/>
      <c r="M197" s="37"/>
      <c r="N197" s="25"/>
      <c r="O197" s="25"/>
      <c r="P197" s="25"/>
    </row>
    <row r="198" spans="1:16" s="13" customFormat="1" ht="26.4">
      <c r="A198" s="100" t="s">
        <v>4</v>
      </c>
      <c r="B198" s="45" t="s">
        <v>69</v>
      </c>
      <c r="C198" s="2" t="s">
        <v>70</v>
      </c>
      <c r="D198" s="3">
        <v>100</v>
      </c>
      <c r="E198" s="3">
        <v>100</v>
      </c>
      <c r="F198" s="100" t="s">
        <v>33</v>
      </c>
      <c r="G198" s="10"/>
      <c r="H198" s="14"/>
      <c r="I198" s="18"/>
      <c r="J198" s="18"/>
      <c r="K198" s="37"/>
      <c r="L198" s="25"/>
      <c r="M198" s="37"/>
      <c r="N198" s="25"/>
      <c r="O198" s="25"/>
      <c r="P198" s="25"/>
    </row>
    <row r="199" spans="1:16" s="13" customFormat="1" ht="31.2">
      <c r="A199" s="100" t="s">
        <v>4</v>
      </c>
      <c r="B199" s="45" t="s">
        <v>69</v>
      </c>
      <c r="C199" s="2" t="s">
        <v>237</v>
      </c>
      <c r="D199" s="3">
        <v>50</v>
      </c>
      <c r="E199" s="49"/>
      <c r="F199" s="100" t="s">
        <v>33</v>
      </c>
      <c r="G199" s="10"/>
      <c r="H199" s="14"/>
      <c r="I199" s="18"/>
      <c r="J199" s="18"/>
      <c r="K199" s="37"/>
      <c r="L199" s="25"/>
      <c r="M199" s="37"/>
      <c r="N199" s="25"/>
      <c r="O199" s="25"/>
      <c r="P199" s="25"/>
    </row>
    <row r="200" spans="1:16" s="13" customFormat="1" ht="31.2">
      <c r="A200" s="100" t="s">
        <v>4</v>
      </c>
      <c r="B200" s="100" t="s">
        <v>69</v>
      </c>
      <c r="C200" s="2" t="s">
        <v>269</v>
      </c>
      <c r="D200" s="3">
        <v>60</v>
      </c>
      <c r="E200" s="3"/>
      <c r="F200" s="100" t="s">
        <v>33</v>
      </c>
      <c r="G200" s="10"/>
      <c r="H200" s="14"/>
      <c r="I200" s="18"/>
      <c r="J200" s="18"/>
      <c r="K200" s="37"/>
      <c r="L200" s="25"/>
      <c r="M200" s="37"/>
      <c r="N200" s="25"/>
      <c r="O200" s="25"/>
      <c r="P200" s="25"/>
    </row>
    <row r="201" spans="1:16" s="13" customFormat="1" ht="26.4">
      <c r="A201" s="100" t="s">
        <v>4</v>
      </c>
      <c r="B201" s="100" t="s">
        <v>69</v>
      </c>
      <c r="C201" s="2" t="s">
        <v>270</v>
      </c>
      <c r="D201" s="3">
        <v>65</v>
      </c>
      <c r="E201" s="3"/>
      <c r="F201" s="100" t="s">
        <v>33</v>
      </c>
      <c r="G201" s="10"/>
      <c r="H201" s="14"/>
      <c r="I201" s="18"/>
      <c r="J201" s="18"/>
      <c r="K201" s="37"/>
      <c r="L201" s="25"/>
      <c r="M201" s="37"/>
      <c r="N201" s="25"/>
      <c r="O201" s="25"/>
      <c r="P201" s="25"/>
    </row>
    <row r="202" spans="1:16" s="13" customFormat="1" ht="31.2">
      <c r="A202" s="100" t="s">
        <v>4</v>
      </c>
      <c r="B202" s="45" t="s">
        <v>69</v>
      </c>
      <c r="C202" s="2" t="s">
        <v>219</v>
      </c>
      <c r="D202" s="3">
        <v>100</v>
      </c>
      <c r="E202" s="3">
        <v>100</v>
      </c>
      <c r="F202" s="100" t="s">
        <v>33</v>
      </c>
      <c r="G202" s="10"/>
      <c r="H202" s="14"/>
      <c r="I202" s="18"/>
      <c r="J202" s="18"/>
      <c r="K202" s="37"/>
      <c r="L202" s="25"/>
      <c r="M202" s="37"/>
      <c r="N202" s="25"/>
      <c r="O202" s="25"/>
      <c r="P202" s="25"/>
    </row>
    <row r="203" spans="1:16" s="13" customFormat="1" ht="26.4">
      <c r="A203" s="100" t="s">
        <v>4</v>
      </c>
      <c r="B203" s="45" t="s">
        <v>69</v>
      </c>
      <c r="C203" s="2" t="s">
        <v>71</v>
      </c>
      <c r="D203" s="3">
        <v>150</v>
      </c>
      <c r="E203" s="3">
        <v>150</v>
      </c>
      <c r="F203" s="100" t="s">
        <v>33</v>
      </c>
      <c r="G203" s="10"/>
      <c r="H203" s="14"/>
      <c r="I203" s="18"/>
      <c r="J203" s="18"/>
      <c r="K203" s="37"/>
      <c r="L203" s="25"/>
      <c r="M203" s="37"/>
      <c r="N203" s="25"/>
      <c r="O203" s="25"/>
      <c r="P203" s="25"/>
    </row>
    <row r="204" spans="1:16" s="15" customFormat="1" ht="26.4">
      <c r="A204" s="101" t="s">
        <v>4</v>
      </c>
      <c r="B204" s="100" t="s">
        <v>69</v>
      </c>
      <c r="C204" s="2" t="s">
        <v>271</v>
      </c>
      <c r="D204" s="3">
        <v>90</v>
      </c>
      <c r="E204" s="49"/>
      <c r="F204" s="100" t="s">
        <v>33</v>
      </c>
      <c r="G204" s="109"/>
      <c r="H204" s="107"/>
      <c r="I204" s="18"/>
      <c r="J204" s="18"/>
      <c r="K204" s="47"/>
      <c r="L204" s="27"/>
      <c r="M204" s="47"/>
      <c r="N204" s="27"/>
      <c r="O204" s="27"/>
      <c r="P204" s="27"/>
    </row>
    <row r="205" spans="1:16" s="13" customFormat="1" ht="26.4">
      <c r="A205" s="100" t="s">
        <v>258</v>
      </c>
      <c r="B205" s="8" t="s">
        <v>180</v>
      </c>
      <c r="C205" s="2" t="s">
        <v>259</v>
      </c>
      <c r="D205" s="3">
        <v>30</v>
      </c>
      <c r="E205" s="49"/>
      <c r="F205" s="100" t="s">
        <v>33</v>
      </c>
      <c r="G205" s="10"/>
      <c r="H205" s="14"/>
      <c r="I205" s="18"/>
      <c r="J205" s="18"/>
      <c r="K205" s="37"/>
      <c r="L205" s="25"/>
      <c r="M205" s="37"/>
      <c r="N205" s="25"/>
      <c r="O205" s="25"/>
      <c r="P205" s="25"/>
    </row>
    <row r="206" spans="1:16" s="13" customFormat="1" ht="27.6" customHeight="1">
      <c r="A206" s="100" t="s">
        <v>4</v>
      </c>
      <c r="B206" s="45" t="s">
        <v>180</v>
      </c>
      <c r="C206" s="2" t="s">
        <v>181</v>
      </c>
      <c r="D206" s="3">
        <v>150</v>
      </c>
      <c r="E206" s="3">
        <v>150</v>
      </c>
      <c r="F206" s="100" t="s">
        <v>33</v>
      </c>
      <c r="G206" s="10"/>
      <c r="H206" s="14"/>
      <c r="I206" s="48">
        <f>SUM(D205:D212)</f>
        <v>1000</v>
      </c>
      <c r="J206" s="48">
        <f>SUM(E205:E212)</f>
        <v>549</v>
      </c>
      <c r="K206" s="37"/>
      <c r="L206" s="25"/>
      <c r="M206" s="37"/>
      <c r="N206" s="25"/>
      <c r="O206" s="25"/>
      <c r="P206" s="25"/>
    </row>
    <row r="207" spans="1:16" s="13" customFormat="1" ht="31.2" customHeight="1">
      <c r="A207" s="100" t="s">
        <v>4</v>
      </c>
      <c r="B207" s="45" t="s">
        <v>180</v>
      </c>
      <c r="C207" s="2" t="s">
        <v>182</v>
      </c>
      <c r="D207" s="3">
        <v>150</v>
      </c>
      <c r="E207" s="3"/>
      <c r="F207" s="100" t="s">
        <v>33</v>
      </c>
      <c r="G207" s="10"/>
      <c r="H207" s="14"/>
      <c r="I207" s="18"/>
      <c r="J207" s="18"/>
      <c r="K207" s="37"/>
      <c r="L207" s="25"/>
      <c r="M207" s="37"/>
      <c r="N207" s="25"/>
      <c r="O207" s="25"/>
      <c r="P207" s="25"/>
    </row>
    <row r="208" spans="1:16" s="13" customFormat="1" ht="27.6" customHeight="1">
      <c r="A208" s="100" t="s">
        <v>4</v>
      </c>
      <c r="B208" s="45" t="s">
        <v>180</v>
      </c>
      <c r="C208" s="2" t="s">
        <v>183</v>
      </c>
      <c r="D208" s="3">
        <v>200</v>
      </c>
      <c r="E208" s="3">
        <v>199</v>
      </c>
      <c r="F208" s="100" t="s">
        <v>33</v>
      </c>
      <c r="G208" s="10"/>
      <c r="H208" s="14"/>
      <c r="I208" s="18"/>
      <c r="J208" s="18"/>
      <c r="K208" s="37"/>
      <c r="L208" s="25"/>
      <c r="M208" s="37"/>
      <c r="N208" s="25"/>
      <c r="O208" s="25"/>
      <c r="P208" s="25"/>
    </row>
    <row r="209" spans="1:16" s="13" customFormat="1" ht="27.6" customHeight="1">
      <c r="A209" s="100" t="s">
        <v>258</v>
      </c>
      <c r="B209" s="8" t="s">
        <v>180</v>
      </c>
      <c r="C209" s="2" t="s">
        <v>18</v>
      </c>
      <c r="D209" s="3">
        <v>70</v>
      </c>
      <c r="E209" s="3"/>
      <c r="F209" s="100" t="s">
        <v>33</v>
      </c>
      <c r="G209" s="10"/>
      <c r="H209" s="14"/>
      <c r="I209" s="18"/>
      <c r="J209" s="18"/>
      <c r="K209" s="37"/>
      <c r="L209" s="25"/>
      <c r="M209" s="37"/>
      <c r="N209" s="25"/>
      <c r="O209" s="25"/>
      <c r="P209" s="25"/>
    </row>
    <row r="210" spans="1:16" s="13" customFormat="1" ht="29.7" customHeight="1">
      <c r="A210" s="100" t="s">
        <v>4</v>
      </c>
      <c r="B210" s="45" t="s">
        <v>180</v>
      </c>
      <c r="C210" s="2" t="s">
        <v>184</v>
      </c>
      <c r="D210" s="3">
        <v>100</v>
      </c>
      <c r="E210" s="3">
        <v>100</v>
      </c>
      <c r="F210" s="100" t="s">
        <v>33</v>
      </c>
      <c r="G210" s="10"/>
      <c r="H210" s="14"/>
      <c r="I210" s="18"/>
      <c r="J210" s="18"/>
      <c r="K210" s="37"/>
      <c r="L210" s="25"/>
      <c r="M210" s="37"/>
      <c r="N210" s="25"/>
      <c r="O210" s="25"/>
      <c r="P210" s="25"/>
    </row>
    <row r="211" spans="1:16" s="13" customFormat="1" ht="48.6" customHeight="1">
      <c r="A211" s="100" t="s">
        <v>4</v>
      </c>
      <c r="B211" s="45" t="s">
        <v>180</v>
      </c>
      <c r="C211" s="2" t="s">
        <v>185</v>
      </c>
      <c r="D211" s="3">
        <v>200</v>
      </c>
      <c r="E211" s="3"/>
      <c r="F211" s="100" t="s">
        <v>33</v>
      </c>
      <c r="G211" s="10"/>
      <c r="H211" s="14"/>
      <c r="I211" s="18"/>
      <c r="J211" s="18"/>
      <c r="K211" s="37"/>
      <c r="L211" s="25"/>
      <c r="M211" s="37"/>
      <c r="N211" s="25"/>
      <c r="O211" s="25"/>
      <c r="P211" s="25"/>
    </row>
    <row r="212" spans="1:16" s="13" customFormat="1" ht="28.2" customHeight="1">
      <c r="A212" s="100" t="s">
        <v>4</v>
      </c>
      <c r="B212" s="45" t="s">
        <v>180</v>
      </c>
      <c r="C212" s="2" t="s">
        <v>186</v>
      </c>
      <c r="D212" s="3">
        <v>100</v>
      </c>
      <c r="E212" s="3">
        <v>100</v>
      </c>
      <c r="F212" s="100" t="s">
        <v>33</v>
      </c>
      <c r="G212" s="10"/>
      <c r="H212" s="14"/>
      <c r="I212" s="18"/>
      <c r="J212" s="18"/>
      <c r="K212" s="37"/>
      <c r="L212" s="25"/>
      <c r="M212" s="37"/>
      <c r="N212" s="25"/>
      <c r="O212" s="25"/>
      <c r="P212" s="25"/>
    </row>
    <row r="213" spans="1:16" s="9" customFormat="1" ht="39.6">
      <c r="A213" s="100" t="s">
        <v>4</v>
      </c>
      <c r="B213" s="45" t="s">
        <v>15</v>
      </c>
      <c r="C213" s="46" t="s">
        <v>35</v>
      </c>
      <c r="D213" s="3">
        <v>150</v>
      </c>
      <c r="E213" s="3">
        <v>150</v>
      </c>
      <c r="F213" s="100" t="s">
        <v>5</v>
      </c>
      <c r="I213" s="50">
        <f>SUM(D213:D220)</f>
        <v>1000</v>
      </c>
      <c r="J213" s="50">
        <f>SUM(E213:E220)</f>
        <v>866.69999999999993</v>
      </c>
      <c r="K213" s="12"/>
      <c r="L213" s="12"/>
      <c r="M213" s="37"/>
      <c r="N213" s="12"/>
      <c r="O213" s="12"/>
      <c r="P213" s="12"/>
    </row>
    <row r="214" spans="1:16" s="13" customFormat="1" ht="31.2">
      <c r="A214" s="100" t="s">
        <v>4</v>
      </c>
      <c r="B214" s="45" t="s">
        <v>15</v>
      </c>
      <c r="C214" s="2" t="s">
        <v>161</v>
      </c>
      <c r="D214" s="3">
        <v>150</v>
      </c>
      <c r="E214" s="3">
        <v>133.9</v>
      </c>
      <c r="F214" s="100" t="s">
        <v>33</v>
      </c>
      <c r="G214" s="10"/>
      <c r="H214" s="14"/>
      <c r="I214" s="18"/>
      <c r="J214" s="18"/>
      <c r="K214" s="25"/>
      <c r="L214" s="25"/>
      <c r="M214" s="37"/>
      <c r="N214" s="25"/>
      <c r="O214" s="25"/>
      <c r="P214" s="25"/>
    </row>
    <row r="215" spans="1:16" ht="26.4">
      <c r="A215" s="100" t="s">
        <v>4</v>
      </c>
      <c r="B215" s="45" t="s">
        <v>15</v>
      </c>
      <c r="C215" s="46" t="s">
        <v>40</v>
      </c>
      <c r="D215" s="3">
        <v>100</v>
      </c>
      <c r="E215" s="3"/>
      <c r="F215" s="100" t="s">
        <v>33</v>
      </c>
      <c r="J215" s="18"/>
    </row>
    <row r="216" spans="1:16" s="13" customFormat="1" ht="26.4">
      <c r="A216" s="100" t="s">
        <v>4</v>
      </c>
      <c r="B216" s="45" t="s">
        <v>15</v>
      </c>
      <c r="C216" s="46" t="s">
        <v>18</v>
      </c>
      <c r="D216" s="3">
        <v>100</v>
      </c>
      <c r="E216" s="3">
        <v>100</v>
      </c>
      <c r="F216" s="100" t="s">
        <v>33</v>
      </c>
      <c r="G216" s="10"/>
      <c r="H216" s="14"/>
      <c r="I216" s="18"/>
      <c r="J216" s="18"/>
      <c r="K216" s="25"/>
      <c r="L216" s="25"/>
      <c r="M216" s="37"/>
      <c r="N216" s="25"/>
      <c r="O216" s="25"/>
      <c r="P216" s="25"/>
    </row>
    <row r="217" spans="1:16" s="13" customFormat="1" ht="26.4">
      <c r="A217" s="100" t="s">
        <v>4</v>
      </c>
      <c r="B217" s="45" t="s">
        <v>15</v>
      </c>
      <c r="C217" s="46" t="s">
        <v>36</v>
      </c>
      <c r="D217" s="3">
        <v>100</v>
      </c>
      <c r="E217" s="3">
        <v>100</v>
      </c>
      <c r="F217" s="100" t="s">
        <v>33</v>
      </c>
      <c r="I217" s="53"/>
      <c r="J217" s="53"/>
      <c r="K217" s="26"/>
      <c r="L217" s="25"/>
      <c r="M217" s="37"/>
      <c r="N217" s="25"/>
      <c r="O217" s="25"/>
      <c r="P217" s="25"/>
    </row>
    <row r="218" spans="1:16" s="13" customFormat="1" ht="26.4">
      <c r="A218" s="100" t="s">
        <v>4</v>
      </c>
      <c r="B218" s="45" t="s">
        <v>15</v>
      </c>
      <c r="C218" s="46" t="s">
        <v>39</v>
      </c>
      <c r="D218" s="3">
        <v>100</v>
      </c>
      <c r="E218" s="3">
        <v>100</v>
      </c>
      <c r="F218" s="100" t="s">
        <v>33</v>
      </c>
      <c r="G218" s="10"/>
      <c r="H218" s="14"/>
      <c r="I218" s="18"/>
      <c r="J218" s="18"/>
      <c r="K218" s="25"/>
      <c r="L218" s="25"/>
      <c r="M218" s="37"/>
      <c r="N218" s="25"/>
      <c r="O218" s="25"/>
      <c r="P218" s="25"/>
    </row>
    <row r="219" spans="1:16" s="13" customFormat="1" ht="26.4">
      <c r="A219" s="100" t="s">
        <v>4</v>
      </c>
      <c r="B219" s="45" t="s">
        <v>15</v>
      </c>
      <c r="C219" s="46" t="s">
        <v>38</v>
      </c>
      <c r="D219" s="3">
        <v>100</v>
      </c>
      <c r="E219" s="3">
        <v>82.8</v>
      </c>
      <c r="F219" s="100" t="s">
        <v>33</v>
      </c>
      <c r="G219" s="10"/>
      <c r="H219" s="14"/>
      <c r="I219" s="18"/>
      <c r="J219" s="18"/>
      <c r="K219" s="25"/>
      <c r="L219" s="25"/>
      <c r="M219" s="37"/>
      <c r="N219" s="25"/>
      <c r="O219" s="25"/>
      <c r="P219" s="25"/>
    </row>
    <row r="220" spans="1:16" s="13" customFormat="1" ht="28.95" customHeight="1">
      <c r="A220" s="100" t="s">
        <v>4</v>
      </c>
      <c r="B220" s="45" t="s">
        <v>15</v>
      </c>
      <c r="C220" s="46" t="s">
        <v>37</v>
      </c>
      <c r="D220" s="3">
        <v>200</v>
      </c>
      <c r="E220" s="3">
        <v>200</v>
      </c>
      <c r="F220" s="100" t="s">
        <v>17</v>
      </c>
      <c r="G220" s="10"/>
      <c r="H220" s="14"/>
      <c r="I220" s="18"/>
      <c r="J220" s="18"/>
      <c r="K220" s="25"/>
      <c r="L220" s="25"/>
      <c r="M220" s="37"/>
      <c r="N220" s="25"/>
      <c r="O220" s="25"/>
      <c r="P220" s="25"/>
    </row>
    <row r="221" spans="1:16" s="13" customFormat="1" ht="26.4">
      <c r="A221" s="100" t="s">
        <v>4</v>
      </c>
      <c r="B221" s="45" t="s">
        <v>213</v>
      </c>
      <c r="C221" s="2" t="s">
        <v>253</v>
      </c>
      <c r="D221" s="3">
        <f>100+150</f>
        <v>250</v>
      </c>
      <c r="E221" s="3"/>
      <c r="F221" s="100" t="s">
        <v>33</v>
      </c>
      <c r="G221" s="10"/>
      <c r="H221" s="14"/>
      <c r="I221" s="48">
        <f>SUM(D221:D223)</f>
        <v>1000</v>
      </c>
      <c r="J221" s="48">
        <f>SUM(E221:E223)</f>
        <v>0</v>
      </c>
      <c r="K221" s="25"/>
      <c r="L221" s="25"/>
      <c r="M221" s="37"/>
      <c r="N221" s="25"/>
      <c r="O221" s="25"/>
      <c r="P221" s="25"/>
    </row>
    <row r="222" spans="1:16" s="13" customFormat="1" ht="26.4">
      <c r="A222" s="100" t="s">
        <v>4</v>
      </c>
      <c r="B222" s="45" t="s">
        <v>213</v>
      </c>
      <c r="C222" s="2" t="s">
        <v>238</v>
      </c>
      <c r="D222" s="3">
        <v>600</v>
      </c>
      <c r="E222" s="3"/>
      <c r="F222" s="100" t="s">
        <v>33</v>
      </c>
      <c r="G222" s="10"/>
      <c r="H222" s="14"/>
      <c r="I222" s="48"/>
      <c r="J222" s="48"/>
      <c r="K222" s="25"/>
      <c r="L222" s="25"/>
      <c r="M222" s="37"/>
      <c r="N222" s="25"/>
      <c r="O222" s="25"/>
      <c r="P222" s="25"/>
    </row>
    <row r="223" spans="1:16" s="13" customFormat="1" ht="46.8">
      <c r="A223" s="100" t="s">
        <v>4</v>
      </c>
      <c r="B223" s="45" t="s">
        <v>213</v>
      </c>
      <c r="C223" s="2" t="s">
        <v>239</v>
      </c>
      <c r="D223" s="3">
        <v>150</v>
      </c>
      <c r="E223" s="3"/>
      <c r="F223" s="100" t="s">
        <v>33</v>
      </c>
      <c r="G223" s="10"/>
      <c r="H223" s="14"/>
      <c r="I223" s="48"/>
      <c r="J223" s="48"/>
      <c r="K223" s="25"/>
      <c r="L223" s="25"/>
      <c r="M223" s="37"/>
      <c r="N223" s="25"/>
      <c r="O223" s="25"/>
      <c r="P223" s="25"/>
    </row>
    <row r="224" spans="1:16" s="22" customFormat="1" ht="26.4">
      <c r="A224" s="100" t="s">
        <v>4</v>
      </c>
      <c r="B224" s="45" t="s">
        <v>13</v>
      </c>
      <c r="C224" s="46" t="s">
        <v>58</v>
      </c>
      <c r="D224" s="3">
        <v>60</v>
      </c>
      <c r="E224" s="3">
        <v>59.5</v>
      </c>
      <c r="F224" s="100" t="s">
        <v>8</v>
      </c>
      <c r="G224" s="10"/>
      <c r="H224" s="14"/>
      <c r="I224" s="48">
        <f>SUM(D224:D230)</f>
        <v>1000</v>
      </c>
      <c r="J224" s="48">
        <f>SUM(E224:E230)</f>
        <v>908.1</v>
      </c>
      <c r="K224" s="30"/>
      <c r="L224" s="30"/>
      <c r="M224" s="37"/>
      <c r="N224" s="30"/>
      <c r="O224" s="30"/>
      <c r="P224" s="30"/>
    </row>
    <row r="225" spans="1:16" s="22" customFormat="1" ht="31.2">
      <c r="A225" s="100" t="s">
        <v>4</v>
      </c>
      <c r="B225" s="45" t="s">
        <v>13</v>
      </c>
      <c r="C225" s="2" t="s">
        <v>137</v>
      </c>
      <c r="D225" s="3">
        <v>25</v>
      </c>
      <c r="E225" s="3">
        <v>10</v>
      </c>
      <c r="F225" s="100" t="s">
        <v>8</v>
      </c>
      <c r="G225" s="10"/>
      <c r="H225" s="14"/>
      <c r="I225" s="18"/>
      <c r="J225" s="18"/>
      <c r="K225" s="30"/>
      <c r="L225" s="30"/>
      <c r="M225" s="37"/>
      <c r="N225" s="30"/>
      <c r="O225" s="30"/>
      <c r="P225" s="30"/>
    </row>
    <row r="226" spans="1:16" s="22" customFormat="1" ht="26.4">
      <c r="A226" s="100" t="s">
        <v>4</v>
      </c>
      <c r="B226" s="45" t="s">
        <v>13</v>
      </c>
      <c r="C226" s="2" t="s">
        <v>153</v>
      </c>
      <c r="D226" s="3">
        <v>115</v>
      </c>
      <c r="E226" s="3">
        <v>108.6</v>
      </c>
      <c r="F226" s="100" t="s">
        <v>33</v>
      </c>
      <c r="G226" s="10"/>
      <c r="H226" s="14"/>
      <c r="I226" s="18"/>
      <c r="J226" s="18"/>
      <c r="K226" s="30"/>
      <c r="L226" s="30"/>
      <c r="M226" s="37"/>
      <c r="N226" s="30"/>
      <c r="O226" s="30"/>
      <c r="P226" s="30"/>
    </row>
    <row r="227" spans="1:16" s="22" customFormat="1" ht="26.4">
      <c r="A227" s="100" t="s">
        <v>4</v>
      </c>
      <c r="B227" s="45" t="s">
        <v>13</v>
      </c>
      <c r="C227" s="46" t="s">
        <v>19</v>
      </c>
      <c r="D227" s="3">
        <v>100</v>
      </c>
      <c r="E227" s="3">
        <v>100</v>
      </c>
      <c r="F227" s="100" t="s">
        <v>33</v>
      </c>
      <c r="G227" s="10"/>
      <c r="H227" s="14"/>
      <c r="I227" s="18"/>
      <c r="J227" s="18"/>
      <c r="K227" s="30"/>
      <c r="L227" s="30"/>
      <c r="M227" s="37"/>
      <c r="N227" s="30"/>
      <c r="O227" s="30"/>
      <c r="P227" s="30"/>
    </row>
    <row r="228" spans="1:16" s="10" customFormat="1" ht="26.4">
      <c r="A228" s="100" t="s">
        <v>4</v>
      </c>
      <c r="B228" s="45" t="s">
        <v>13</v>
      </c>
      <c r="C228" s="46" t="s">
        <v>18</v>
      </c>
      <c r="D228" s="3">
        <v>500</v>
      </c>
      <c r="E228" s="3">
        <v>500</v>
      </c>
      <c r="F228" s="100" t="s">
        <v>33</v>
      </c>
      <c r="H228" s="20"/>
      <c r="I228" s="51"/>
      <c r="J228" s="51"/>
      <c r="K228" s="32"/>
      <c r="L228" s="32"/>
      <c r="M228" s="37"/>
      <c r="N228" s="32"/>
      <c r="O228" s="32"/>
      <c r="P228" s="32"/>
    </row>
    <row r="229" spans="1:16" s="10" customFormat="1" ht="26.4">
      <c r="A229" s="100" t="s">
        <v>4</v>
      </c>
      <c r="B229" s="45" t="s">
        <v>13</v>
      </c>
      <c r="C229" s="2" t="s">
        <v>162</v>
      </c>
      <c r="D229" s="3">
        <v>100</v>
      </c>
      <c r="E229" s="3">
        <v>100</v>
      </c>
      <c r="F229" s="100" t="s">
        <v>33</v>
      </c>
      <c r="H229" s="20"/>
      <c r="I229" s="51"/>
      <c r="J229" s="51"/>
      <c r="K229" s="32"/>
      <c r="L229" s="32"/>
      <c r="M229" s="37"/>
      <c r="N229" s="32"/>
      <c r="O229" s="32"/>
      <c r="P229" s="32"/>
    </row>
    <row r="230" spans="1:16" s="10" customFormat="1" ht="40.35" customHeight="1">
      <c r="A230" s="100" t="s">
        <v>4</v>
      </c>
      <c r="B230" s="45" t="s">
        <v>13</v>
      </c>
      <c r="C230" s="2" t="s">
        <v>145</v>
      </c>
      <c r="D230" s="3">
        <v>100</v>
      </c>
      <c r="E230" s="3">
        <v>30</v>
      </c>
      <c r="F230" s="100" t="s">
        <v>133</v>
      </c>
      <c r="H230" s="20"/>
      <c r="I230" s="51"/>
      <c r="J230" s="51"/>
      <c r="K230" s="32"/>
      <c r="L230" s="32"/>
      <c r="M230" s="37"/>
      <c r="N230" s="32"/>
      <c r="O230" s="32"/>
      <c r="P230" s="32"/>
    </row>
    <row r="231" spans="1:16" s="22" customFormat="1" ht="26.4">
      <c r="A231" s="100" t="s">
        <v>4</v>
      </c>
      <c r="B231" s="45" t="s">
        <v>12</v>
      </c>
      <c r="C231" s="46" t="s">
        <v>67</v>
      </c>
      <c r="D231" s="3">
        <v>200</v>
      </c>
      <c r="E231" s="3">
        <v>200</v>
      </c>
      <c r="F231" s="100" t="s">
        <v>33</v>
      </c>
      <c r="G231" s="10"/>
      <c r="H231" s="14"/>
      <c r="I231" s="48">
        <f>SUM(D231:D236)</f>
        <v>1000</v>
      </c>
      <c r="J231" s="48">
        <f>SUM(E231:E236)</f>
        <v>840</v>
      </c>
      <c r="K231" s="30"/>
      <c r="L231" s="30"/>
      <c r="M231" s="6"/>
      <c r="N231" s="30"/>
      <c r="O231" s="30"/>
      <c r="P231" s="30"/>
    </row>
    <row r="232" spans="1:16" s="22" customFormat="1" ht="26.4">
      <c r="A232" s="100" t="s">
        <v>4</v>
      </c>
      <c r="B232" s="45" t="s">
        <v>12</v>
      </c>
      <c r="C232" s="2" t="s">
        <v>214</v>
      </c>
      <c r="D232" s="3">
        <v>90</v>
      </c>
      <c r="E232" s="3"/>
      <c r="F232" s="100" t="s">
        <v>33</v>
      </c>
      <c r="G232" s="10"/>
      <c r="H232" s="14"/>
      <c r="I232" s="48"/>
      <c r="J232" s="48"/>
      <c r="K232" s="30"/>
      <c r="L232" s="30"/>
      <c r="M232" s="6"/>
      <c r="N232" s="30"/>
      <c r="O232" s="30"/>
      <c r="P232" s="30"/>
    </row>
    <row r="233" spans="1:16" s="22" customFormat="1" ht="26.4">
      <c r="A233" s="100" t="s">
        <v>4</v>
      </c>
      <c r="B233" s="45" t="s">
        <v>12</v>
      </c>
      <c r="C233" s="2" t="s">
        <v>177</v>
      </c>
      <c r="D233" s="3">
        <v>290</v>
      </c>
      <c r="E233" s="3">
        <v>290</v>
      </c>
      <c r="F233" s="100" t="s">
        <v>33</v>
      </c>
      <c r="G233" s="10"/>
      <c r="H233" s="14"/>
      <c r="I233" s="48"/>
      <c r="J233" s="48"/>
      <c r="K233" s="30"/>
      <c r="L233" s="30"/>
      <c r="M233" s="6"/>
      <c r="N233" s="30"/>
      <c r="O233" s="30"/>
      <c r="P233" s="30"/>
    </row>
    <row r="234" spans="1:16" s="22" customFormat="1" ht="27.6">
      <c r="A234" s="100" t="s">
        <v>4</v>
      </c>
      <c r="B234" s="45" t="s">
        <v>12</v>
      </c>
      <c r="C234" s="46" t="s">
        <v>218</v>
      </c>
      <c r="D234" s="3">
        <v>300</v>
      </c>
      <c r="E234" s="3">
        <v>300</v>
      </c>
      <c r="F234" s="100" t="s">
        <v>33</v>
      </c>
      <c r="G234" s="10"/>
      <c r="H234" s="14"/>
      <c r="I234" s="18"/>
      <c r="J234" s="18"/>
      <c r="K234" s="30"/>
      <c r="L234" s="30"/>
      <c r="M234" s="37"/>
      <c r="N234" s="30"/>
      <c r="O234" s="30"/>
      <c r="P234" s="30"/>
    </row>
    <row r="235" spans="1:16" s="22" customFormat="1" ht="26.4">
      <c r="A235" s="100" t="s">
        <v>4</v>
      </c>
      <c r="B235" s="45" t="s">
        <v>12</v>
      </c>
      <c r="C235" s="2" t="s">
        <v>215</v>
      </c>
      <c r="D235" s="3">
        <v>50</v>
      </c>
      <c r="E235" s="3">
        <v>50</v>
      </c>
      <c r="F235" s="100" t="s">
        <v>33</v>
      </c>
      <c r="G235" s="10"/>
      <c r="H235" s="14"/>
      <c r="I235" s="18"/>
      <c r="J235" s="18"/>
      <c r="K235" s="30"/>
      <c r="L235" s="30"/>
      <c r="M235" s="37"/>
      <c r="N235" s="30"/>
      <c r="O235" s="30"/>
      <c r="P235" s="30"/>
    </row>
    <row r="236" spans="1:16" s="22" customFormat="1" ht="26.4">
      <c r="A236" s="100" t="s">
        <v>4</v>
      </c>
      <c r="B236" s="45" t="s">
        <v>12</v>
      </c>
      <c r="C236" s="2" t="s">
        <v>216</v>
      </c>
      <c r="D236" s="3">
        <v>70</v>
      </c>
      <c r="E236" s="3"/>
      <c r="F236" s="100" t="s">
        <v>33</v>
      </c>
      <c r="G236" s="10"/>
      <c r="H236" s="14"/>
      <c r="I236" s="18"/>
      <c r="J236" s="18"/>
      <c r="K236" s="30"/>
      <c r="L236" s="30"/>
      <c r="M236" s="37"/>
      <c r="N236" s="30"/>
      <c r="O236" s="30"/>
      <c r="P236" s="30"/>
    </row>
    <row r="237" spans="1:16" s="67" customFormat="1" ht="39.6">
      <c r="A237" s="100" t="s">
        <v>4</v>
      </c>
      <c r="B237" s="45" t="s">
        <v>240</v>
      </c>
      <c r="C237" s="120" t="s">
        <v>241</v>
      </c>
      <c r="D237" s="3">
        <v>65</v>
      </c>
      <c r="E237" s="3"/>
      <c r="F237" s="100" t="s">
        <v>5</v>
      </c>
      <c r="G237" s="55"/>
      <c r="H237" s="64"/>
      <c r="I237" s="68">
        <f>SUM(D237:D239)</f>
        <v>1000</v>
      </c>
      <c r="J237" s="68">
        <f>SUM(E237:E239)</f>
        <v>0</v>
      </c>
      <c r="K237" s="66"/>
      <c r="L237" s="66"/>
      <c r="M237" s="37"/>
      <c r="N237" s="66"/>
      <c r="O237" s="66"/>
      <c r="P237" s="66"/>
    </row>
    <row r="238" spans="1:16" s="67" customFormat="1" ht="31.2">
      <c r="A238" s="100" t="s">
        <v>4</v>
      </c>
      <c r="B238" s="45" t="s">
        <v>240</v>
      </c>
      <c r="C238" s="120" t="s">
        <v>242</v>
      </c>
      <c r="D238" s="3">
        <v>535</v>
      </c>
      <c r="E238" s="3"/>
      <c r="F238" s="100" t="s">
        <v>33</v>
      </c>
      <c r="G238" s="55"/>
      <c r="H238" s="64"/>
      <c r="I238" s="65"/>
      <c r="J238" s="65"/>
      <c r="K238" s="66"/>
      <c r="L238" s="66"/>
      <c r="M238" s="37"/>
      <c r="N238" s="66"/>
      <c r="O238" s="66"/>
      <c r="P238" s="66"/>
    </row>
    <row r="239" spans="1:16" s="67" customFormat="1" ht="31.2">
      <c r="A239" s="100" t="s">
        <v>4</v>
      </c>
      <c r="B239" s="45" t="s">
        <v>240</v>
      </c>
      <c r="C239" s="120" t="s">
        <v>243</v>
      </c>
      <c r="D239" s="3">
        <v>400</v>
      </c>
      <c r="E239" s="3"/>
      <c r="F239" s="100" t="s">
        <v>33</v>
      </c>
      <c r="G239" s="55"/>
      <c r="H239" s="64"/>
      <c r="I239" s="65"/>
      <c r="J239" s="65"/>
      <c r="K239" s="66"/>
      <c r="L239" s="66"/>
      <c r="M239" s="37"/>
      <c r="N239" s="66"/>
      <c r="O239" s="66"/>
      <c r="P239" s="66"/>
    </row>
    <row r="240" spans="1:16" s="22" customFormat="1" ht="31.2">
      <c r="A240" s="100" t="s">
        <v>4</v>
      </c>
      <c r="B240" s="45" t="s">
        <v>77</v>
      </c>
      <c r="C240" s="2" t="s">
        <v>136</v>
      </c>
      <c r="D240" s="3">
        <v>250</v>
      </c>
      <c r="E240" s="3"/>
      <c r="F240" s="100" t="s">
        <v>135</v>
      </c>
      <c r="G240" s="10"/>
      <c r="H240" s="14"/>
      <c r="I240" s="48">
        <f>SUM(D240:D244)</f>
        <v>1000</v>
      </c>
      <c r="J240" s="48">
        <f>SUM(E240:E244)</f>
        <v>549.1</v>
      </c>
      <c r="K240" s="30"/>
      <c r="L240" s="30"/>
      <c r="M240" s="37"/>
      <c r="N240" s="30"/>
      <c r="O240" s="30"/>
      <c r="P240" s="30"/>
    </row>
    <row r="241" spans="1:16" s="22" customFormat="1" ht="40.950000000000003" customHeight="1">
      <c r="A241" s="100" t="s">
        <v>4</v>
      </c>
      <c r="B241" s="45" t="s">
        <v>77</v>
      </c>
      <c r="C241" s="2" t="s">
        <v>78</v>
      </c>
      <c r="D241" s="3">
        <v>250</v>
      </c>
      <c r="E241" s="3">
        <v>250</v>
      </c>
      <c r="F241" s="100" t="s">
        <v>5</v>
      </c>
      <c r="G241" s="10"/>
      <c r="H241" s="14"/>
      <c r="I241" s="18"/>
      <c r="J241" s="18"/>
      <c r="K241" s="30"/>
      <c r="L241" s="30"/>
      <c r="M241" s="37"/>
      <c r="N241" s="30"/>
      <c r="O241" s="30"/>
      <c r="P241" s="30"/>
    </row>
    <row r="242" spans="1:16" s="22" customFormat="1" ht="62.4">
      <c r="A242" s="100" t="s">
        <v>4</v>
      </c>
      <c r="B242" s="45" t="s">
        <v>77</v>
      </c>
      <c r="C242" s="2" t="s">
        <v>76</v>
      </c>
      <c r="D242" s="3">
        <v>200</v>
      </c>
      <c r="E242" s="3">
        <v>200</v>
      </c>
      <c r="F242" s="100" t="s">
        <v>5</v>
      </c>
      <c r="G242" s="10"/>
      <c r="H242" s="14"/>
      <c r="I242" s="18"/>
      <c r="J242" s="18"/>
      <c r="K242" s="30"/>
      <c r="L242" s="30"/>
      <c r="M242" s="37"/>
      <c r="N242" s="30"/>
      <c r="O242" s="30"/>
      <c r="P242" s="30"/>
    </row>
    <row r="243" spans="1:16" s="22" customFormat="1" ht="31.2">
      <c r="A243" s="100" t="s">
        <v>4</v>
      </c>
      <c r="B243" s="45" t="s">
        <v>77</v>
      </c>
      <c r="C243" s="2" t="s">
        <v>154</v>
      </c>
      <c r="D243" s="3">
        <v>100</v>
      </c>
      <c r="E243" s="3">
        <v>99.1</v>
      </c>
      <c r="F243" s="100" t="s">
        <v>33</v>
      </c>
      <c r="G243" s="10"/>
      <c r="H243" s="14"/>
      <c r="I243" s="18"/>
      <c r="J243" s="18"/>
      <c r="K243" s="30"/>
      <c r="L243" s="30"/>
      <c r="M243" s="37"/>
      <c r="N243" s="30"/>
      <c r="O243" s="30"/>
      <c r="P243" s="30"/>
    </row>
    <row r="244" spans="1:16" s="22" customFormat="1" ht="29.7" customHeight="1">
      <c r="A244" s="100" t="s">
        <v>4</v>
      </c>
      <c r="B244" s="45" t="s">
        <v>77</v>
      </c>
      <c r="C244" s="2" t="s">
        <v>217</v>
      </c>
      <c r="D244" s="3">
        <v>200</v>
      </c>
      <c r="E244" s="3"/>
      <c r="F244" s="100" t="s">
        <v>17</v>
      </c>
      <c r="G244" s="10"/>
      <c r="H244" s="14"/>
      <c r="I244" s="18"/>
      <c r="J244" s="18"/>
      <c r="K244" s="30"/>
      <c r="L244" s="30"/>
      <c r="M244" s="37"/>
      <c r="N244" s="30"/>
      <c r="O244" s="30"/>
      <c r="P244" s="30"/>
    </row>
    <row r="245" spans="1:16" s="22" customFormat="1" ht="39.6">
      <c r="A245" s="100" t="s">
        <v>4</v>
      </c>
      <c r="B245" s="45" t="s">
        <v>73</v>
      </c>
      <c r="C245" s="2" t="s">
        <v>75</v>
      </c>
      <c r="D245" s="3">
        <v>230</v>
      </c>
      <c r="E245" s="3">
        <v>230</v>
      </c>
      <c r="F245" s="100" t="s">
        <v>5</v>
      </c>
      <c r="G245" s="10"/>
      <c r="H245" s="14"/>
      <c r="I245" s="48">
        <f>SUM(D245:D249)</f>
        <v>1000</v>
      </c>
      <c r="J245" s="48">
        <f>SUM(E245:E249)</f>
        <v>1000</v>
      </c>
      <c r="K245" s="30"/>
      <c r="L245" s="30"/>
      <c r="M245" s="37"/>
      <c r="N245" s="30"/>
      <c r="O245" s="30"/>
      <c r="P245" s="30"/>
    </row>
    <row r="246" spans="1:16" s="22" customFormat="1" ht="46.8">
      <c r="A246" s="100" t="s">
        <v>4</v>
      </c>
      <c r="B246" s="45" t="s">
        <v>73</v>
      </c>
      <c r="C246" s="2" t="s">
        <v>74</v>
      </c>
      <c r="D246" s="3">
        <v>50</v>
      </c>
      <c r="E246" s="3">
        <v>50</v>
      </c>
      <c r="F246" s="100" t="s">
        <v>5</v>
      </c>
      <c r="G246" s="10"/>
      <c r="H246" s="14"/>
      <c r="I246" s="18"/>
      <c r="J246" s="18"/>
      <c r="K246" s="30"/>
      <c r="L246" s="30"/>
      <c r="M246" s="37"/>
      <c r="N246" s="30"/>
      <c r="O246" s="30"/>
      <c r="P246" s="30"/>
    </row>
    <row r="247" spans="1:16" s="22" customFormat="1" ht="30" customHeight="1">
      <c r="A247" s="100" t="s">
        <v>4</v>
      </c>
      <c r="B247" s="45" t="s">
        <v>73</v>
      </c>
      <c r="C247" s="2" t="s">
        <v>144</v>
      </c>
      <c r="D247" s="3">
        <v>180</v>
      </c>
      <c r="E247" s="3">
        <v>180</v>
      </c>
      <c r="F247" s="100" t="s">
        <v>5</v>
      </c>
      <c r="G247" s="10"/>
      <c r="H247" s="14"/>
      <c r="I247" s="18"/>
      <c r="J247" s="18"/>
      <c r="K247" s="30"/>
      <c r="L247" s="30"/>
      <c r="M247" s="37"/>
      <c r="N247" s="30"/>
      <c r="O247" s="30"/>
      <c r="P247" s="30"/>
    </row>
    <row r="248" spans="1:16" s="22" customFormat="1" ht="26.4">
      <c r="A248" s="100" t="s">
        <v>4</v>
      </c>
      <c r="B248" s="45" t="s">
        <v>73</v>
      </c>
      <c r="C248" s="2" t="s">
        <v>86</v>
      </c>
      <c r="D248" s="3">
        <v>300</v>
      </c>
      <c r="E248" s="3">
        <v>300</v>
      </c>
      <c r="F248" s="100" t="s">
        <v>33</v>
      </c>
      <c r="G248" s="10"/>
      <c r="H248" s="14"/>
      <c r="I248" s="18"/>
      <c r="J248" s="18"/>
      <c r="K248" s="30"/>
      <c r="L248" s="30"/>
      <c r="M248" s="37"/>
      <c r="N248" s="30"/>
      <c r="O248" s="30"/>
      <c r="P248" s="30"/>
    </row>
    <row r="249" spans="1:16" s="22" customFormat="1" ht="26.4">
      <c r="A249" s="100" t="s">
        <v>4</v>
      </c>
      <c r="B249" s="45" t="s">
        <v>73</v>
      </c>
      <c r="C249" s="2" t="s">
        <v>85</v>
      </c>
      <c r="D249" s="3">
        <v>240</v>
      </c>
      <c r="E249" s="3">
        <v>240</v>
      </c>
      <c r="F249" s="100" t="s">
        <v>33</v>
      </c>
      <c r="G249" s="10"/>
      <c r="H249" s="14"/>
      <c r="I249" s="18"/>
      <c r="J249" s="18"/>
      <c r="K249" s="30"/>
      <c r="L249" s="30"/>
      <c r="M249" s="37"/>
      <c r="N249" s="30"/>
      <c r="O249" s="30"/>
      <c r="P249" s="30"/>
    </row>
    <row r="250" spans="1:16" s="13" customFormat="1" ht="26.4">
      <c r="A250" s="100" t="s">
        <v>4</v>
      </c>
      <c r="B250" s="45" t="s">
        <v>11</v>
      </c>
      <c r="C250" s="46" t="s">
        <v>42</v>
      </c>
      <c r="D250" s="3">
        <v>100</v>
      </c>
      <c r="E250" s="3"/>
      <c r="F250" s="100" t="s">
        <v>33</v>
      </c>
      <c r="G250" s="10"/>
      <c r="H250" s="14"/>
      <c r="I250" s="48">
        <f>SUM(D250:D256)</f>
        <v>1000</v>
      </c>
      <c r="J250" s="48">
        <f>SUM(E250:E256)</f>
        <v>749.1</v>
      </c>
      <c r="K250" s="25"/>
      <c r="L250" s="25"/>
      <c r="M250" s="37"/>
      <c r="N250" s="25"/>
      <c r="O250" s="25"/>
      <c r="P250" s="25"/>
    </row>
    <row r="251" spans="1:16" s="13" customFormat="1" ht="26.4">
      <c r="A251" s="100" t="s">
        <v>4</v>
      </c>
      <c r="B251" s="45" t="s">
        <v>11</v>
      </c>
      <c r="C251" s="46" t="s">
        <v>45</v>
      </c>
      <c r="D251" s="3">
        <v>100</v>
      </c>
      <c r="E251" s="3">
        <v>100</v>
      </c>
      <c r="F251" s="100" t="s">
        <v>33</v>
      </c>
      <c r="G251" s="10"/>
      <c r="H251" s="14"/>
      <c r="I251" s="18"/>
      <c r="J251" s="18"/>
      <c r="K251" s="25"/>
      <c r="L251" s="25"/>
      <c r="M251" s="37"/>
      <c r="N251" s="25"/>
      <c r="O251" s="25"/>
      <c r="P251" s="25"/>
    </row>
    <row r="252" spans="1:16" s="13" customFormat="1" ht="26.4">
      <c r="A252" s="100" t="s">
        <v>4</v>
      </c>
      <c r="B252" s="45" t="s">
        <v>11</v>
      </c>
      <c r="C252" s="46" t="s">
        <v>41</v>
      </c>
      <c r="D252" s="3">
        <v>100</v>
      </c>
      <c r="E252" s="3">
        <v>99.1</v>
      </c>
      <c r="F252" s="100" t="s">
        <v>33</v>
      </c>
      <c r="G252" s="10"/>
      <c r="H252" s="14"/>
      <c r="I252" s="18"/>
      <c r="J252" s="18"/>
      <c r="K252" s="25"/>
      <c r="L252" s="25"/>
      <c r="M252" s="37"/>
      <c r="N252" s="25"/>
      <c r="O252" s="25"/>
      <c r="P252" s="25"/>
    </row>
    <row r="253" spans="1:16" s="13" customFormat="1" ht="26.4">
      <c r="A253" s="100" t="s">
        <v>4</v>
      </c>
      <c r="B253" s="45" t="s">
        <v>11</v>
      </c>
      <c r="C253" s="46" t="s">
        <v>30</v>
      </c>
      <c r="D253" s="3">
        <v>300</v>
      </c>
      <c r="E253" s="3">
        <v>300</v>
      </c>
      <c r="F253" s="100" t="s">
        <v>33</v>
      </c>
      <c r="G253" s="10"/>
      <c r="H253" s="14"/>
      <c r="I253" s="18"/>
      <c r="J253" s="18"/>
      <c r="K253" s="25"/>
      <c r="L253" s="25"/>
      <c r="M253" s="37"/>
      <c r="N253" s="25"/>
      <c r="O253" s="25"/>
      <c r="P253" s="25"/>
    </row>
    <row r="254" spans="1:16" s="13" customFormat="1" ht="26.4">
      <c r="A254" s="100" t="s">
        <v>4</v>
      </c>
      <c r="B254" s="45" t="s">
        <v>11</v>
      </c>
      <c r="C254" s="46" t="s">
        <v>43</v>
      </c>
      <c r="D254" s="3">
        <v>150</v>
      </c>
      <c r="E254" s="3"/>
      <c r="F254" s="100" t="s">
        <v>33</v>
      </c>
      <c r="G254" s="10"/>
      <c r="H254" s="14"/>
      <c r="I254" s="18"/>
      <c r="J254" s="18"/>
      <c r="K254" s="25"/>
      <c r="L254" s="25"/>
      <c r="M254" s="37"/>
      <c r="N254" s="25"/>
      <c r="O254" s="25"/>
      <c r="P254" s="25"/>
    </row>
    <row r="255" spans="1:16" s="13" customFormat="1" ht="26.4">
      <c r="A255" s="100" t="s">
        <v>4</v>
      </c>
      <c r="B255" s="45" t="s">
        <v>11</v>
      </c>
      <c r="C255" s="46" t="s">
        <v>29</v>
      </c>
      <c r="D255" s="3">
        <v>100</v>
      </c>
      <c r="E255" s="3">
        <v>100</v>
      </c>
      <c r="F255" s="100" t="s">
        <v>33</v>
      </c>
      <c r="G255" s="10"/>
      <c r="H255" s="14"/>
      <c r="I255" s="18"/>
      <c r="J255" s="18"/>
      <c r="K255" s="25"/>
      <c r="L255" s="25"/>
      <c r="M255" s="37"/>
      <c r="N255" s="25"/>
      <c r="O255" s="25"/>
      <c r="P255" s="25"/>
    </row>
    <row r="256" spans="1:16" s="13" customFormat="1" ht="40.950000000000003" customHeight="1">
      <c r="A256" s="100" t="s">
        <v>4</v>
      </c>
      <c r="B256" s="45" t="s">
        <v>11</v>
      </c>
      <c r="C256" s="46" t="s">
        <v>44</v>
      </c>
      <c r="D256" s="3">
        <v>150</v>
      </c>
      <c r="E256" s="3">
        <v>150</v>
      </c>
      <c r="F256" s="100" t="s">
        <v>23</v>
      </c>
      <c r="G256" s="10"/>
      <c r="H256" s="14"/>
      <c r="I256" s="18"/>
      <c r="J256" s="18"/>
      <c r="K256" s="25"/>
      <c r="L256" s="25"/>
      <c r="M256" s="37"/>
      <c r="N256" s="25"/>
      <c r="O256" s="25"/>
      <c r="P256" s="25"/>
    </row>
    <row r="257" spans="1:16" s="13" customFormat="1">
      <c r="A257" s="100"/>
      <c r="B257" s="8"/>
      <c r="C257" s="121" t="s">
        <v>1</v>
      </c>
      <c r="D257" s="122">
        <f>D258-(SUM(D7:D256))</f>
        <v>0</v>
      </c>
      <c r="E257" s="122"/>
      <c r="F257" s="100"/>
      <c r="G257" s="10"/>
      <c r="H257" s="14"/>
      <c r="I257" s="48">
        <f>SUM(I1:I256)</f>
        <v>33000</v>
      </c>
      <c r="J257" s="48">
        <f>SUM(J1:J256)</f>
        <v>22369.099999999995</v>
      </c>
      <c r="K257" s="25"/>
      <c r="L257" s="25"/>
      <c r="M257" s="37"/>
      <c r="N257" s="25"/>
      <c r="O257" s="25"/>
      <c r="P257" s="25"/>
    </row>
    <row r="258" spans="1:16" s="13" customFormat="1" ht="20.399999999999999">
      <c r="A258" s="123"/>
      <c r="B258" s="8"/>
      <c r="C258" s="121" t="s">
        <v>3</v>
      </c>
      <c r="D258" s="122">
        <f>33000</f>
        <v>33000</v>
      </c>
      <c r="E258" s="122">
        <f>SUM(E7:E256)</f>
        <v>22369.099999999991</v>
      </c>
      <c r="F258" s="100"/>
      <c r="G258" s="11" t="s">
        <v>16</v>
      </c>
      <c r="H258" s="14"/>
      <c r="I258" s="48">
        <f>D258-I257</f>
        <v>0</v>
      </c>
      <c r="J258" s="33"/>
      <c r="K258" s="25"/>
      <c r="L258" s="25"/>
      <c r="M258" s="26"/>
      <c r="N258" s="25"/>
      <c r="O258" s="25"/>
      <c r="P258" s="25"/>
    </row>
    <row r="259" spans="1:16" s="13" customFormat="1">
      <c r="A259" s="56"/>
      <c r="B259" s="55"/>
      <c r="C259" s="56"/>
      <c r="D259" s="55"/>
      <c r="E259" s="115"/>
      <c r="F259" s="98"/>
      <c r="G259" s="10"/>
      <c r="H259" s="14"/>
      <c r="I259" s="48"/>
      <c r="J259" s="25"/>
      <c r="K259" s="25"/>
      <c r="L259" s="25"/>
      <c r="M259" s="25"/>
      <c r="N259" s="25"/>
      <c r="O259" s="25"/>
      <c r="P259" s="25"/>
    </row>
    <row r="260" spans="1:16" s="22" customFormat="1">
      <c r="A260" s="58"/>
      <c r="B260" s="57"/>
      <c r="C260" s="58"/>
      <c r="D260" s="59"/>
      <c r="E260" s="124"/>
      <c r="F260" s="125"/>
      <c r="G260" s="10"/>
      <c r="H260" s="14"/>
      <c r="I260" s="18"/>
      <c r="J260" s="25"/>
      <c r="K260" s="30"/>
      <c r="L260" s="30"/>
      <c r="M260" s="30"/>
      <c r="N260" s="30"/>
      <c r="O260" s="30"/>
      <c r="P260" s="30"/>
    </row>
    <row r="261" spans="1:16" s="22" customFormat="1">
      <c r="A261" s="58"/>
      <c r="B261" s="57"/>
      <c r="C261" s="58"/>
      <c r="D261" s="57"/>
      <c r="E261" s="113"/>
      <c r="F261" s="97"/>
      <c r="G261" s="10"/>
      <c r="H261" s="14"/>
      <c r="I261" s="18"/>
      <c r="J261" s="25"/>
      <c r="K261" s="30"/>
      <c r="L261" s="30"/>
      <c r="M261" s="30"/>
      <c r="N261" s="30"/>
      <c r="O261" s="30"/>
      <c r="P261" s="30"/>
    </row>
    <row r="262" spans="1:16" s="22" customFormat="1">
      <c r="A262" s="58"/>
      <c r="B262" s="57"/>
      <c r="C262" s="58"/>
      <c r="D262" s="59">
        <f>SUM(D7:D256)</f>
        <v>33000</v>
      </c>
      <c r="E262" s="114"/>
      <c r="F262" s="97"/>
      <c r="G262" s="10"/>
      <c r="H262" s="14"/>
      <c r="I262" s="18"/>
      <c r="J262" s="25"/>
      <c r="K262" s="30"/>
      <c r="L262" s="30"/>
      <c r="M262" s="30"/>
      <c r="N262" s="30"/>
      <c r="O262" s="30"/>
      <c r="P262" s="30"/>
    </row>
    <row r="263" spans="1:16" s="22" customFormat="1">
      <c r="A263" s="58"/>
      <c r="B263" s="57"/>
      <c r="C263" s="58"/>
      <c r="D263" s="57"/>
      <c r="E263" s="113"/>
      <c r="F263" s="97"/>
      <c r="G263" s="10"/>
      <c r="H263" s="14"/>
      <c r="I263" s="18"/>
      <c r="J263" s="25"/>
      <c r="K263" s="30"/>
      <c r="L263" s="30"/>
      <c r="M263" s="30"/>
      <c r="N263" s="30"/>
      <c r="O263" s="30"/>
      <c r="P263" s="30"/>
    </row>
    <row r="264" spans="1:16" s="4" customFormat="1">
      <c r="A264" s="58"/>
      <c r="B264" s="57"/>
      <c r="C264" s="58"/>
      <c r="D264" s="57"/>
      <c r="E264" s="113"/>
      <c r="F264" s="97"/>
      <c r="G264" s="10"/>
      <c r="H264" s="14"/>
      <c r="I264" s="18"/>
      <c r="J264" s="24"/>
      <c r="K264" s="34"/>
      <c r="L264" s="34"/>
      <c r="M264" s="34"/>
      <c r="N264" s="34"/>
      <c r="O264" s="34"/>
      <c r="P264" s="34"/>
    </row>
    <row r="265" spans="1:16" s="4" customFormat="1">
      <c r="A265" s="56"/>
      <c r="B265" s="39"/>
      <c r="C265" s="56"/>
      <c r="D265" s="55"/>
      <c r="E265" s="115"/>
      <c r="F265" s="98"/>
      <c r="G265" s="10"/>
      <c r="H265" s="14"/>
      <c r="I265" s="18"/>
      <c r="J265" s="24"/>
      <c r="K265" s="34"/>
      <c r="L265" s="34"/>
      <c r="M265" s="34"/>
      <c r="N265" s="34"/>
      <c r="O265" s="34"/>
      <c r="P265" s="34"/>
    </row>
    <row r="266" spans="1:16">
      <c r="M266" s="24"/>
      <c r="N266" s="24"/>
      <c r="O266" s="24"/>
      <c r="P266" s="24"/>
    </row>
    <row r="267" spans="1:16">
      <c r="M267" s="24"/>
      <c r="N267" s="24"/>
      <c r="O267" s="24"/>
      <c r="P267" s="24"/>
    </row>
    <row r="268" spans="1:16">
      <c r="M268" s="24"/>
      <c r="N268" s="24"/>
      <c r="O268" s="24"/>
      <c r="P268" s="24"/>
    </row>
    <row r="269" spans="1:16">
      <c r="M269" s="24"/>
      <c r="N269" s="24"/>
      <c r="O269" s="24"/>
      <c r="P269" s="24"/>
    </row>
    <row r="270" spans="1:16">
      <c r="M270" s="24"/>
      <c r="N270" s="24"/>
      <c r="O270" s="24"/>
      <c r="P270" s="24"/>
    </row>
    <row r="271" spans="1:16">
      <c r="M271" s="24"/>
      <c r="N271" s="24"/>
      <c r="O271" s="24"/>
      <c r="P271" s="24"/>
    </row>
    <row r="272" spans="1:16">
      <c r="M272" s="24"/>
      <c r="N272" s="24"/>
      <c r="O272" s="24"/>
      <c r="P272" s="24"/>
    </row>
    <row r="273" spans="13:16">
      <c r="M273" s="24"/>
      <c r="N273" s="24"/>
      <c r="O273" s="24"/>
      <c r="P273" s="24"/>
    </row>
    <row r="274" spans="13:16">
      <c r="M274" s="24"/>
      <c r="N274" s="24"/>
      <c r="O274" s="24"/>
      <c r="P274" s="24"/>
    </row>
    <row r="275" spans="13:16">
      <c r="M275" s="24"/>
      <c r="N275" s="24"/>
      <c r="O275" s="24"/>
      <c r="P275" s="24"/>
    </row>
    <row r="276" spans="13:16">
      <c r="M276" s="24"/>
      <c r="N276" s="24"/>
      <c r="O276" s="24"/>
      <c r="P276" s="24"/>
    </row>
    <row r="277" spans="13:16">
      <c r="M277" s="24"/>
      <c r="N277" s="24"/>
      <c r="O277" s="24"/>
      <c r="P277" s="24"/>
    </row>
    <row r="278" spans="13:16">
      <c r="M278" s="24"/>
      <c r="N278" s="24"/>
      <c r="O278" s="24"/>
      <c r="P278" s="24"/>
    </row>
    <row r="279" spans="13:16">
      <c r="M279" s="24"/>
      <c r="N279" s="24"/>
      <c r="O279" s="24"/>
      <c r="P279" s="24"/>
    </row>
    <row r="280" spans="13:16">
      <c r="M280" s="24"/>
      <c r="N280" s="24"/>
      <c r="O280" s="24"/>
      <c r="P280" s="24"/>
    </row>
    <row r="281" spans="13:16">
      <c r="M281" s="24"/>
      <c r="N281" s="24"/>
      <c r="O281" s="24"/>
      <c r="P281" s="24"/>
    </row>
    <row r="282" spans="13:16">
      <c r="M282" s="24"/>
      <c r="N282" s="24"/>
      <c r="O282" s="24"/>
      <c r="P282" s="24"/>
    </row>
    <row r="283" spans="13:16">
      <c r="M283" s="24"/>
      <c r="N283" s="24"/>
      <c r="O283" s="24"/>
      <c r="P283" s="24"/>
    </row>
    <row r="284" spans="13:16">
      <c r="M284" s="24"/>
      <c r="N284" s="24"/>
      <c r="O284" s="24"/>
      <c r="P284" s="24"/>
    </row>
    <row r="285" spans="13:16">
      <c r="M285" s="24"/>
      <c r="N285" s="24"/>
      <c r="O285" s="24"/>
      <c r="P285" s="24"/>
    </row>
    <row r="286" spans="13:16">
      <c r="M286" s="24"/>
      <c r="N286" s="24"/>
      <c r="O286" s="24"/>
      <c r="P286" s="24"/>
    </row>
    <row r="287" spans="13:16">
      <c r="M287" s="24"/>
      <c r="N287" s="24"/>
      <c r="O287" s="24"/>
      <c r="P287" s="24"/>
    </row>
    <row r="288" spans="13:16">
      <c r="M288" s="24"/>
      <c r="N288" s="24"/>
      <c r="O288" s="24"/>
      <c r="P288" s="24"/>
    </row>
    <row r="289" spans="13:16">
      <c r="M289" s="24"/>
      <c r="N289" s="24"/>
      <c r="O289" s="24"/>
      <c r="P289" s="24"/>
    </row>
    <row r="290" spans="13:16">
      <c r="M290" s="24"/>
      <c r="N290" s="24"/>
      <c r="O290" s="24"/>
      <c r="P290" s="24"/>
    </row>
    <row r="291" spans="13:16">
      <c r="M291" s="24"/>
      <c r="N291" s="24"/>
      <c r="O291" s="24"/>
      <c r="P291" s="24"/>
    </row>
    <row r="292" spans="13:16">
      <c r="M292" s="24"/>
      <c r="N292" s="24"/>
      <c r="O292" s="24"/>
      <c r="P292" s="24"/>
    </row>
    <row r="293" spans="13:16">
      <c r="M293" s="24"/>
      <c r="N293" s="24"/>
      <c r="O293" s="24"/>
      <c r="P293" s="24"/>
    </row>
    <row r="294" spans="13:16">
      <c r="M294" s="24"/>
      <c r="N294" s="24"/>
      <c r="O294" s="24"/>
      <c r="P294" s="24"/>
    </row>
    <row r="295" spans="13:16">
      <c r="M295" s="24"/>
      <c r="N295" s="24"/>
      <c r="O295" s="24"/>
      <c r="P295" s="24"/>
    </row>
    <row r="296" spans="13:16">
      <c r="M296" s="24"/>
      <c r="N296" s="24"/>
      <c r="O296" s="24"/>
      <c r="P296" s="24"/>
    </row>
    <row r="297" spans="13:16">
      <c r="M297" s="24"/>
      <c r="N297" s="24"/>
      <c r="O297" s="24"/>
      <c r="P297" s="24"/>
    </row>
    <row r="298" spans="13:16">
      <c r="M298" s="24"/>
      <c r="N298" s="24"/>
      <c r="O298" s="24"/>
      <c r="P298" s="24"/>
    </row>
    <row r="299" spans="13:16">
      <c r="M299" s="24"/>
      <c r="N299" s="24"/>
      <c r="O299" s="24"/>
      <c r="P299" s="24"/>
    </row>
    <row r="300" spans="13:16">
      <c r="M300" s="24"/>
      <c r="N300" s="24"/>
      <c r="O300" s="24"/>
      <c r="P300" s="24"/>
    </row>
    <row r="301" spans="13:16">
      <c r="M301" s="24"/>
      <c r="N301" s="24"/>
      <c r="O301" s="24"/>
      <c r="P301" s="24"/>
    </row>
    <row r="302" spans="13:16">
      <c r="M302" s="24"/>
      <c r="N302" s="24"/>
      <c r="O302" s="24"/>
      <c r="P302" s="24"/>
    </row>
    <row r="303" spans="13:16">
      <c r="M303" s="24"/>
      <c r="N303" s="24"/>
      <c r="O303" s="24"/>
      <c r="P303" s="24"/>
    </row>
    <row r="304" spans="13:16">
      <c r="M304" s="24"/>
      <c r="N304" s="24"/>
      <c r="O304" s="24"/>
      <c r="P304" s="24"/>
    </row>
    <row r="305" spans="13:16">
      <c r="M305" s="24"/>
      <c r="N305" s="24"/>
      <c r="O305" s="24"/>
      <c r="P305" s="24"/>
    </row>
    <row r="306" spans="13:16">
      <c r="M306" s="24"/>
      <c r="N306" s="24"/>
      <c r="O306" s="24"/>
      <c r="P306" s="24"/>
    </row>
    <row r="307" spans="13:16">
      <c r="M307" s="24"/>
      <c r="N307" s="24"/>
      <c r="O307" s="24"/>
      <c r="P307" s="24"/>
    </row>
    <row r="308" spans="13:16">
      <c r="M308" s="24"/>
      <c r="N308" s="24"/>
      <c r="O308" s="24"/>
      <c r="P308" s="24"/>
    </row>
    <row r="309" spans="13:16">
      <c r="M309" s="24"/>
      <c r="N309" s="24"/>
      <c r="O309" s="24"/>
      <c r="P309" s="24"/>
    </row>
    <row r="310" spans="13:16">
      <c r="M310" s="24"/>
      <c r="N310" s="24"/>
      <c r="O310" s="24"/>
      <c r="P310" s="24"/>
    </row>
    <row r="311" spans="13:16">
      <c r="M311" s="24"/>
      <c r="N311" s="24"/>
      <c r="O311" s="24"/>
      <c r="P311" s="24"/>
    </row>
    <row r="312" spans="13:16">
      <c r="M312" s="24"/>
      <c r="N312" s="24"/>
      <c r="O312" s="24"/>
      <c r="P312" s="24"/>
    </row>
    <row r="313" spans="13:16">
      <c r="M313" s="24"/>
      <c r="N313" s="24"/>
      <c r="O313" s="24"/>
      <c r="P313" s="24"/>
    </row>
    <row r="314" spans="13:16">
      <c r="M314" s="24"/>
      <c r="N314" s="24"/>
      <c r="O314" s="24"/>
      <c r="P314" s="24"/>
    </row>
    <row r="315" spans="13:16">
      <c r="M315" s="24"/>
      <c r="N315" s="24"/>
      <c r="O315" s="24"/>
      <c r="P315" s="24"/>
    </row>
    <row r="316" spans="13:16">
      <c r="M316" s="24"/>
      <c r="N316" s="24"/>
      <c r="O316" s="24"/>
      <c r="P316" s="24"/>
    </row>
    <row r="317" spans="13:16">
      <c r="M317" s="24"/>
      <c r="N317" s="24"/>
    </row>
    <row r="318" spans="13:16">
      <c r="M318" s="24"/>
      <c r="N318" s="24"/>
    </row>
    <row r="319" spans="13:16">
      <c r="M319" s="24"/>
      <c r="N319" s="24"/>
    </row>
    <row r="320" spans="13:16">
      <c r="M320" s="24"/>
      <c r="N320" s="24"/>
    </row>
    <row r="321" spans="13:14">
      <c r="M321" s="24"/>
      <c r="N321" s="24"/>
    </row>
    <row r="322" spans="13:14">
      <c r="M322" s="24"/>
      <c r="N322" s="24"/>
    </row>
    <row r="323" spans="13:14">
      <c r="M323" s="24"/>
      <c r="N323" s="24"/>
    </row>
    <row r="324" spans="13:14">
      <c r="M324" s="24"/>
      <c r="N324" s="24"/>
    </row>
    <row r="325" spans="13:14">
      <c r="M325" s="24"/>
      <c r="N325" s="24"/>
    </row>
    <row r="326" spans="13:14">
      <c r="M326" s="24"/>
      <c r="N326" s="24"/>
    </row>
    <row r="327" spans="13:14">
      <c r="M327" s="24"/>
      <c r="N327" s="24"/>
    </row>
    <row r="328" spans="13:14">
      <c r="M328" s="24"/>
      <c r="N328" s="24"/>
    </row>
    <row r="329" spans="13:14">
      <c r="M329" s="24"/>
      <c r="N329" s="24"/>
    </row>
    <row r="330" spans="13:14">
      <c r="M330" s="24"/>
      <c r="N330" s="24"/>
    </row>
    <row r="331" spans="13:14">
      <c r="M331" s="24"/>
      <c r="N331" s="24"/>
    </row>
    <row r="332" spans="13:14">
      <c r="M332" s="24"/>
      <c r="N332" s="24"/>
    </row>
    <row r="333" spans="13:14">
      <c r="M333" s="24"/>
      <c r="N333" s="24"/>
    </row>
    <row r="334" spans="13:14">
      <c r="M334" s="24"/>
      <c r="N334" s="24"/>
    </row>
    <row r="335" spans="13:14">
      <c r="M335" s="24"/>
      <c r="N335" s="24"/>
    </row>
    <row r="336" spans="13:14">
      <c r="M336" s="24"/>
      <c r="N336" s="24"/>
    </row>
    <row r="337" spans="13:14">
      <c r="M337" s="24"/>
      <c r="N337" s="24"/>
    </row>
    <row r="338" spans="13:14">
      <c r="M338" s="24"/>
      <c r="N338" s="24"/>
    </row>
    <row r="339" spans="13:14">
      <c r="M339" s="24"/>
      <c r="N339" s="24"/>
    </row>
    <row r="340" spans="13:14">
      <c r="M340" s="24"/>
      <c r="N340" s="24"/>
    </row>
    <row r="341" spans="13:14">
      <c r="M341" s="24"/>
      <c r="N341" s="24"/>
    </row>
    <row r="342" spans="13:14">
      <c r="M342" s="24"/>
      <c r="N342" s="24"/>
    </row>
    <row r="343" spans="13:14">
      <c r="M343" s="24"/>
      <c r="N343" s="24"/>
    </row>
    <row r="344" spans="13:14">
      <c r="M344" s="24"/>
      <c r="N344" s="24"/>
    </row>
    <row r="345" spans="13:14">
      <c r="M345" s="24"/>
      <c r="N345" s="24"/>
    </row>
    <row r="346" spans="13:14">
      <c r="M346" s="24"/>
      <c r="N346" s="24"/>
    </row>
    <row r="347" spans="13:14">
      <c r="M347" s="24"/>
      <c r="N347" s="24"/>
    </row>
    <row r="348" spans="13:14">
      <c r="M348" s="24"/>
      <c r="N348" s="24"/>
    </row>
    <row r="349" spans="13:14">
      <c r="M349" s="24"/>
      <c r="N349" s="24"/>
    </row>
    <row r="350" spans="13:14">
      <c r="M350" s="24"/>
      <c r="N350" s="24"/>
    </row>
    <row r="351" spans="13:14">
      <c r="M351" s="24"/>
      <c r="N351" s="24"/>
    </row>
    <row r="352" spans="13:14">
      <c r="M352" s="24"/>
      <c r="N352" s="24"/>
    </row>
    <row r="353" spans="13:14">
      <c r="M353" s="24"/>
      <c r="N353" s="24"/>
    </row>
    <row r="354" spans="13:14">
      <c r="M354" s="24"/>
      <c r="N354" s="24"/>
    </row>
    <row r="355" spans="13:14">
      <c r="M355" s="24"/>
      <c r="N355" s="24"/>
    </row>
    <row r="356" spans="13:14">
      <c r="M356" s="24"/>
      <c r="N356" s="24"/>
    </row>
    <row r="357" spans="13:14">
      <c r="M357" s="24"/>
      <c r="N357" s="24"/>
    </row>
  </sheetData>
  <autoFilter ref="A5:F258">
    <filterColumn colId="4"/>
  </autoFilter>
  <sortState ref="B48:E76">
    <sortCondition descending="1" ref="B48:B76"/>
  </sortState>
  <mergeCells count="2">
    <mergeCell ref="A1:F1"/>
    <mergeCell ref="A2:F2"/>
  </mergeCells>
  <pageMargins left="0.39370078740157483" right="0.39370078740157483" top="0.39370078740157483" bottom="0.39370078740157483" header="0" footer="0"/>
  <pageSetup paperSize="9" scale="95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2021-11-09T08:15:35Z</dcterms:modified>
</cp:coreProperties>
</file>